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Ex1.xml" ContentType="application/vnd.ms-office.chartex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chartEx2.xml" ContentType="application/vnd.ms-office.chartex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ljarmouzi\Desktop\"/>
    </mc:Choice>
  </mc:AlternateContent>
  <xr:revisionPtr revIDLastSave="0" documentId="13_ncr:1_{8DF8268B-3BBF-4F89-8998-BA15013AC738}" xr6:coauthVersionLast="47" xr6:coauthVersionMax="47" xr10:uidLastSave="{00000000-0000-0000-0000-000000000000}"/>
  <bookViews>
    <workbookView xWindow="-120" yWindow="-120" windowWidth="29040" windowHeight="15840" xr2:uid="{9C3A9395-5680-4B57-9B3F-595280A0BB94}"/>
  </bookViews>
  <sheets>
    <sheet name="Cov" sheetId="8" r:id="rId1"/>
    <sheet name="1" sheetId="2" r:id="rId2"/>
    <sheet name="Graph" sheetId="9" r:id="rId3"/>
    <sheet name="مؤشرات أخرى  Other" sheetId="10" state="hidden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\0">#REF!</definedName>
    <definedName name="\66">'[1](2)'!#REF!</definedName>
    <definedName name="\d">'[2]2020(س ذ)'!#REF!</definedName>
    <definedName name="\g">'[2]2020(س ذ)'!#REF!</definedName>
    <definedName name="\h">'[2]2020(س ذ)'!#REF!</definedName>
    <definedName name="\L">#REF!</definedName>
    <definedName name="\m">'[2]2020(س ذ)'!#REF!</definedName>
    <definedName name="\s">'[2]2020(س ذ)'!#REF!</definedName>
    <definedName name="_118__123Graph_CCHART_2" hidden="1">#REF!</definedName>
    <definedName name="_134__123Graph_XCHART_1" hidden="1">#REF!</definedName>
    <definedName name="_150__123Graph_XCHART_3" hidden="1">#REF!</definedName>
    <definedName name="_16__123Graph_ACHART_1" hidden="1">#REF!</definedName>
    <definedName name="_1مدن_المدن_حسب_المنطقة">#REF!</definedName>
    <definedName name="_32__123Graph_ACHART_3" hidden="1">#REF!</definedName>
    <definedName name="_48__123Graph_BCHART_1" hidden="1">#REF!</definedName>
    <definedName name="_77__123Graph_BCHART_2" hidden="1">#REF!</definedName>
    <definedName name="_78__123Graph_BCHART_4" hidden="1">#REF!</definedName>
    <definedName name="_93__123Graph_CCHART_1" hidden="1">#REF!</definedName>
    <definedName name="_L">#REF!</definedName>
    <definedName name="_xlchart.v1.0" hidden="1">'مؤشرات أخرى  Other'!$A$79:$A$95</definedName>
    <definedName name="_xlchart.v1.1" hidden="1">'مؤشرات أخرى  Other'!$B$78</definedName>
    <definedName name="_xlchart.v1.2" hidden="1">'مؤشرات أخرى  Other'!$B$79:$B$95</definedName>
    <definedName name="_xlchart.v1.3" hidden="1">'مؤشرات أخرى  Other'!$A$79:$A$95</definedName>
    <definedName name="_xlchart.v1.4" hidden="1">'مؤشرات أخرى  Other'!$B$78</definedName>
    <definedName name="_xlchart.v1.5" hidden="1">'مؤشرات أخرى  Other'!$B$79:$B$95</definedName>
    <definedName name="an">[3]AGEINT!#REF!</definedName>
    <definedName name="building">#REF!</definedName>
    <definedName name="CCODE">#REF!</definedName>
    <definedName name="CHANEL2">#REF!</definedName>
    <definedName name="CHKPAS">'[2]2020(س ذ)'!#REF!</definedName>
    <definedName name="CHKSAVE">'[2]2020(س ذ)'!#REF!</definedName>
    <definedName name="CNAME2">#REF!</definedName>
    <definedName name="CNAME3">#REF!</definedName>
    <definedName name="CNAME4">#REF!</definedName>
    <definedName name="Consolidated">#REF!</definedName>
    <definedName name="COUNTER">#REF!</definedName>
    <definedName name="d">[3]AGEINT!#REF!</definedName>
    <definedName name="ERR_LOC">'[2]2020(س ذ)'!#REF!</definedName>
    <definedName name="ERR_MSG">'[2]2020(س ذ)'!#REF!</definedName>
    <definedName name="ff">'[4]2020(س ذ)'!#REF!</definedName>
    <definedName name="FILENAME">'[2]2020(س ذ)'!#REF!</definedName>
    <definedName name="FLOPDIR">'[2]2020(س ذ)'!#REF!</definedName>
    <definedName name="FLOPPY">'[2]2020(س ذ)'!#REF!</definedName>
    <definedName name="GETFILE">'[2]2020(س ذ)'!#REF!</definedName>
    <definedName name="GIVEM1">#REF!</definedName>
    <definedName name="GRDIR">'[2]2020(س ذ)'!#REF!</definedName>
    <definedName name="LOOP">#REF!</definedName>
    <definedName name="menuitem">#REF!</definedName>
    <definedName name="MESSAGE">'[2]2020(س ذ)'!#REF!</definedName>
    <definedName name="mohafdah_mrkz_استعلام">#REF!</definedName>
    <definedName name="MSG_CELL">'[2]2020(س ذ)'!#REF!</definedName>
    <definedName name="NOPAS">'[2]2020(س ذ)'!#REF!</definedName>
    <definedName name="NOPAS3">'[2]2020(س ذ)'!#REF!</definedName>
    <definedName name="OLD_MSG">'[2]2020(س ذ)'!#REF!</definedName>
    <definedName name="PAS_MSG1">'[2]2020(س ذ)'!#REF!</definedName>
    <definedName name="PAS_MSG2">'[2]2020(س ذ)'!#REF!</definedName>
    <definedName name="PAS_MSG3">'[2]2020(س ذ)'!#REF!</definedName>
    <definedName name="PAUSE">'[2]2020(س ذ)'!#REF!</definedName>
    <definedName name="_xlnm.Print_Area" localSheetId="1">'1'!$A$1:$V$287</definedName>
    <definedName name="_xlnm.Print_Area" localSheetId="0">Cov!$A$1:$D$24</definedName>
    <definedName name="_xlnm.Print_Area" localSheetId="3">'مؤشرات أخرى  Other'!$A$3:$U$144</definedName>
    <definedName name="_xlnm.Print_Area">#N/A</definedName>
    <definedName name="_xlnm.Print_Titles" localSheetId="3">'مؤشرات أخرى  Other'!$3:$3</definedName>
    <definedName name="RESDIR">'[2]2020(س ذ)'!#REF!</definedName>
    <definedName name="RESTYPE">'[2]2020(س ذ)'!#REF!</definedName>
    <definedName name="RSVMENU">'[2]2020(س ذ)'!#REF!</definedName>
    <definedName name="s">[3]AGEINT!#REF!</definedName>
    <definedName name="SAVE">'[2]2020(س ذ)'!#REF!</definedName>
    <definedName name="SAVE_MSG">'[2]2020(س ذ)'!#REF!</definedName>
    <definedName name="SAVED">'[2]2020(س ذ)'!#REF!</definedName>
    <definedName name="SAVENGO">'[2]2020(س ذ)'!#REF!</definedName>
    <definedName name="STAT">#REF!</definedName>
    <definedName name="STOP">#REF!</definedName>
    <definedName name="TEMP">'[2]2020(س ذ)'!#REF!</definedName>
    <definedName name="yy">#REF!</definedName>
    <definedName name="الزراعة">#REF!</definedName>
    <definedName name="الغ">#REF!</definedName>
    <definedName name="الملخص">[5]AGEINT!#REF!</definedName>
    <definedName name="ي">#REF!</definedName>
    <definedName name="يبابل">#REF!</definedName>
    <definedName name="ئ2094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10" l="1"/>
  <c r="D27" i="10"/>
  <c r="E27" i="10"/>
  <c r="F27" i="10"/>
  <c r="G27" i="10"/>
  <c r="H27" i="10"/>
  <c r="I27" i="10"/>
  <c r="J27" i="10"/>
  <c r="K27" i="10"/>
  <c r="L27" i="10"/>
  <c r="M27" i="10"/>
  <c r="N27" i="10"/>
  <c r="O27" i="10"/>
  <c r="P27" i="10"/>
  <c r="Q27" i="10"/>
  <c r="R27" i="10"/>
  <c r="B27" i="10"/>
  <c r="B79" i="10"/>
  <c r="B80" i="10"/>
  <c r="B81" i="10"/>
  <c r="B82" i="10"/>
  <c r="B83" i="10"/>
  <c r="B84" i="10"/>
  <c r="B85" i="10"/>
  <c r="B86" i="10"/>
  <c r="B87" i="10"/>
  <c r="B88" i="10"/>
  <c r="B89" i="10"/>
  <c r="B90" i="10"/>
  <c r="B91" i="10"/>
  <c r="B92" i="10"/>
  <c r="B93" i="10"/>
  <c r="B94" i="10"/>
  <c r="B95" i="10"/>
  <c r="B78" i="10"/>
  <c r="A78" i="10"/>
  <c r="C281" i="2" l="1"/>
  <c r="C282" i="2"/>
  <c r="C283" i="2"/>
  <c r="C284" i="2"/>
  <c r="C285" i="2"/>
  <c r="C280" i="2"/>
  <c r="D281" i="2"/>
  <c r="D282" i="2"/>
  <c r="D283" i="2"/>
  <c r="D284" i="2"/>
  <c r="D285" i="2"/>
  <c r="D280" i="2"/>
  <c r="E281" i="2"/>
  <c r="E282" i="2"/>
  <c r="E283" i="2"/>
  <c r="E284" i="2"/>
  <c r="E285" i="2"/>
  <c r="E280" i="2"/>
  <c r="F281" i="2"/>
  <c r="F282" i="2"/>
  <c r="F283" i="2"/>
  <c r="F284" i="2"/>
  <c r="F285" i="2"/>
  <c r="F280" i="2"/>
  <c r="G281" i="2"/>
  <c r="G282" i="2"/>
  <c r="G283" i="2"/>
  <c r="G284" i="2"/>
  <c r="G285" i="2"/>
  <c r="G280" i="2"/>
  <c r="H281" i="2"/>
  <c r="H282" i="2"/>
  <c r="H283" i="2"/>
  <c r="H284" i="2"/>
  <c r="H285" i="2"/>
  <c r="H280" i="2"/>
  <c r="I281" i="2"/>
  <c r="I282" i="2"/>
  <c r="I283" i="2"/>
  <c r="I284" i="2"/>
  <c r="I285" i="2"/>
  <c r="I280" i="2"/>
  <c r="J281" i="2"/>
  <c r="J282" i="2"/>
  <c r="J283" i="2"/>
  <c r="J284" i="2"/>
  <c r="J285" i="2"/>
  <c r="J280" i="2"/>
  <c r="K281" i="2"/>
  <c r="K282" i="2"/>
  <c r="K283" i="2"/>
  <c r="K284" i="2"/>
  <c r="K285" i="2"/>
  <c r="K280" i="2"/>
  <c r="L281" i="2"/>
  <c r="L282" i="2"/>
  <c r="L283" i="2"/>
  <c r="L284" i="2"/>
  <c r="L285" i="2"/>
  <c r="L280" i="2"/>
  <c r="M281" i="2"/>
  <c r="M282" i="2"/>
  <c r="M283" i="2"/>
  <c r="M284" i="2"/>
  <c r="M285" i="2"/>
  <c r="M280" i="2"/>
  <c r="N281" i="2"/>
  <c r="N282" i="2"/>
  <c r="N283" i="2"/>
  <c r="N284" i="2"/>
  <c r="N285" i="2"/>
  <c r="N280" i="2"/>
  <c r="O281" i="2"/>
  <c r="O282" i="2"/>
  <c r="O283" i="2"/>
  <c r="O284" i="2"/>
  <c r="O285" i="2"/>
  <c r="O280" i="2"/>
  <c r="P281" i="2"/>
  <c r="P282" i="2"/>
  <c r="P283" i="2"/>
  <c r="P284" i="2"/>
  <c r="P285" i="2"/>
  <c r="P280" i="2"/>
  <c r="Q281" i="2"/>
  <c r="Q282" i="2"/>
  <c r="Q283" i="2"/>
  <c r="Q284" i="2"/>
  <c r="Q285" i="2"/>
  <c r="Q280" i="2"/>
  <c r="R281" i="2"/>
  <c r="R282" i="2"/>
  <c r="R283" i="2"/>
  <c r="R284" i="2"/>
  <c r="R285" i="2"/>
  <c r="R280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98" i="2"/>
  <c r="C34" i="2"/>
  <c r="D34" i="2"/>
  <c r="E34" i="2"/>
  <c r="F34" i="2"/>
  <c r="G34" i="2"/>
  <c r="H34" i="2"/>
  <c r="I34" i="2"/>
  <c r="J34" i="2"/>
  <c r="K34" i="2"/>
  <c r="N34" i="2"/>
  <c r="L34" i="2"/>
  <c r="M34" i="2"/>
  <c r="P34" i="2" l="1"/>
  <c r="Q34" i="2"/>
  <c r="R34" i="2"/>
  <c r="S34" i="2"/>
  <c r="T34" i="2"/>
  <c r="T35" i="2" s="1"/>
  <c r="O34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S210" i="2"/>
  <c r="R210" i="2"/>
  <c r="Q210" i="2"/>
  <c r="P210" i="2"/>
  <c r="O210" i="2"/>
  <c r="N210" i="2"/>
  <c r="M210" i="2"/>
  <c r="L210" i="2"/>
  <c r="K210" i="2"/>
  <c r="J210" i="2"/>
  <c r="I210" i="2"/>
  <c r="H210" i="2"/>
  <c r="G210" i="2"/>
  <c r="F210" i="2"/>
  <c r="E210" i="2"/>
  <c r="D210" i="2"/>
  <c r="C210" i="2"/>
  <c r="T210" i="2"/>
  <c r="S165" i="2" l="1"/>
  <c r="S171" i="2"/>
  <c r="S169" i="2"/>
  <c r="S168" i="2"/>
  <c r="S166" i="2"/>
  <c r="S193" i="2"/>
  <c r="S164" i="2"/>
  <c r="S163" i="2"/>
  <c r="S162" i="2"/>
  <c r="S158" i="2"/>
  <c r="S155" i="2"/>
  <c r="S53" i="2"/>
  <c r="S59" i="2"/>
  <c r="S56" i="2"/>
  <c r="S55" i="2"/>
  <c r="S54" i="2"/>
  <c r="S52" i="2"/>
  <c r="S51" i="2"/>
  <c r="S50" i="2"/>
  <c r="S47" i="2"/>
  <c r="S154" i="2" l="1"/>
  <c r="S156" i="2"/>
  <c r="S43" i="2"/>
  <c r="S170" i="2"/>
  <c r="S57" i="2"/>
  <c r="S42" i="2"/>
  <c r="S58" i="2"/>
  <c r="S172" i="2"/>
  <c r="S44" i="2"/>
  <c r="S46" i="2"/>
  <c r="S45" i="2"/>
  <c r="S167" i="2"/>
  <c r="S157" i="2"/>
  <c r="S49" i="2"/>
  <c r="S161" i="2"/>
  <c r="S60" i="2"/>
  <c r="S173" i="2"/>
  <c r="S159" i="2"/>
  <c r="S48" i="2"/>
  <c r="S160" i="2"/>
  <c r="S61" i="2"/>
  <c r="Q269" i="2"/>
  <c r="Q268" i="2"/>
  <c r="Q253" i="2"/>
  <c r="R252" i="2"/>
  <c r="Q252" i="2"/>
  <c r="Q81" i="2"/>
  <c r="Q53" i="2"/>
  <c r="R165" i="2"/>
  <c r="S79" i="2" l="1"/>
  <c r="R267" i="2"/>
  <c r="R269" i="2"/>
  <c r="R268" i="2"/>
  <c r="R253" i="2"/>
  <c r="R270" i="2"/>
  <c r="R254" i="2"/>
  <c r="Q270" i="2"/>
  <c r="Q255" i="2"/>
  <c r="Q271" i="2"/>
  <c r="R255" i="2"/>
  <c r="R271" i="2"/>
  <c r="Q256" i="2"/>
  <c r="R256" i="2"/>
  <c r="Q257" i="2"/>
  <c r="Q266" i="2"/>
  <c r="Q254" i="2"/>
  <c r="R257" i="2"/>
  <c r="R266" i="2"/>
  <c r="Q267" i="2"/>
  <c r="R51" i="2"/>
  <c r="Q173" i="2"/>
  <c r="Q201" i="2"/>
  <c r="S200" i="2"/>
  <c r="S199" i="2"/>
  <c r="S198" i="2"/>
  <c r="S197" i="2"/>
  <c r="S196" i="2"/>
  <c r="S195" i="2"/>
  <c r="S194" i="2"/>
  <c r="S192" i="2"/>
  <c r="S191" i="2"/>
  <c r="S190" i="2"/>
  <c r="S189" i="2"/>
  <c r="S188" i="2"/>
  <c r="S187" i="2"/>
  <c r="S186" i="2"/>
  <c r="S185" i="2"/>
  <c r="S184" i="2"/>
  <c r="S183" i="2"/>
  <c r="S182" i="2"/>
  <c r="S88" i="2"/>
  <c r="S86" i="2"/>
  <c r="S85" i="2"/>
  <c r="S84" i="2"/>
  <c r="S81" i="2"/>
  <c r="S80" i="2"/>
  <c r="S78" i="2"/>
  <c r="S77" i="2"/>
  <c r="S76" i="2"/>
  <c r="S74" i="2"/>
  <c r="P54" i="2"/>
  <c r="P42" i="2"/>
  <c r="S70" i="2" l="1"/>
  <c r="S71" i="2"/>
  <c r="S87" i="2"/>
  <c r="S72" i="2"/>
  <c r="S82" i="2"/>
  <c r="S73" i="2"/>
  <c r="S83" i="2"/>
  <c r="S75" i="2"/>
  <c r="S89" i="2"/>
  <c r="R201" i="2"/>
  <c r="S201" i="2"/>
  <c r="R170" i="2"/>
  <c r="R198" i="2"/>
  <c r="R53" i="2"/>
  <c r="R81" i="2"/>
  <c r="R54" i="2"/>
  <c r="R82" i="2"/>
  <c r="R47" i="2"/>
  <c r="R75" i="2"/>
  <c r="R197" i="2"/>
  <c r="R169" i="2"/>
  <c r="Q190" i="2"/>
  <c r="Q162" i="2"/>
  <c r="R155" i="2"/>
  <c r="R183" i="2"/>
  <c r="R52" i="2"/>
  <c r="R80" i="2"/>
  <c r="Q154" i="2"/>
  <c r="Q182" i="2"/>
  <c r="Q83" i="2"/>
  <c r="Q55" i="2"/>
  <c r="Q200" i="2"/>
  <c r="Q172" i="2"/>
  <c r="R164" i="2"/>
  <c r="R192" i="2"/>
  <c r="Q194" i="2"/>
  <c r="Q166" i="2"/>
  <c r="Q189" i="2"/>
  <c r="Q161" i="2"/>
  <c r="Q54" i="2"/>
  <c r="Q82" i="2"/>
  <c r="R171" i="2"/>
  <c r="R199" i="2"/>
  <c r="R172" i="2"/>
  <c r="R200" i="2"/>
  <c r="Q185" i="2"/>
  <c r="Q157" i="2"/>
  <c r="R194" i="2"/>
  <c r="R166" i="2"/>
  <c r="R89" i="2"/>
  <c r="R61" i="2"/>
  <c r="R154" i="2"/>
  <c r="R182" i="2"/>
  <c r="Q46" i="2"/>
  <c r="Q74" i="2"/>
  <c r="Q164" i="2"/>
  <c r="Q192" i="2"/>
  <c r="Q57" i="2"/>
  <c r="Q85" i="2"/>
  <c r="R49" i="2"/>
  <c r="R77" i="2"/>
  <c r="Q89" i="2"/>
  <c r="Q61" i="2"/>
  <c r="Q73" i="2"/>
  <c r="Q45" i="2"/>
  <c r="R46" i="2"/>
  <c r="R74" i="2"/>
  <c r="Q155" i="2"/>
  <c r="Q183" i="2"/>
  <c r="Q156" i="2"/>
  <c r="Q184" i="2"/>
  <c r="Q165" i="2"/>
  <c r="R193" i="2"/>
  <c r="Q193" i="2"/>
  <c r="Q77" i="2"/>
  <c r="Q49" i="2"/>
  <c r="Q187" i="2"/>
  <c r="Q159" i="2"/>
  <c r="Q170" i="2"/>
  <c r="Q198" i="2"/>
  <c r="R190" i="2"/>
  <c r="R162" i="2"/>
  <c r="R191" i="2"/>
  <c r="R163" i="2"/>
  <c r="R173" i="2"/>
  <c r="R185" i="2"/>
  <c r="R157" i="2"/>
  <c r="R158" i="2"/>
  <c r="R186" i="2"/>
  <c r="R70" i="2"/>
  <c r="R42" i="2"/>
  <c r="Q196" i="2"/>
  <c r="Q168" i="2"/>
  <c r="Q44" i="2"/>
  <c r="Q72" i="2"/>
  <c r="R161" i="2"/>
  <c r="R189" i="2"/>
  <c r="R73" i="2"/>
  <c r="R45" i="2"/>
  <c r="Q191" i="2"/>
  <c r="Q163" i="2"/>
  <c r="Q47" i="2"/>
  <c r="Q75" i="2"/>
  <c r="R56" i="2"/>
  <c r="R84" i="2"/>
  <c r="Q48" i="2"/>
  <c r="Q76" i="2"/>
  <c r="R48" i="2"/>
  <c r="R76" i="2"/>
  <c r="Q58" i="2"/>
  <c r="Q86" i="2"/>
  <c r="Q195" i="2"/>
  <c r="Q167" i="2"/>
  <c r="Q59" i="2"/>
  <c r="Q87" i="2"/>
  <c r="R78" i="2"/>
  <c r="R50" i="2"/>
  <c r="Q51" i="2"/>
  <c r="Q79" i="2"/>
  <c r="R196" i="2"/>
  <c r="R168" i="2"/>
  <c r="R79" i="2"/>
  <c r="R72" i="2"/>
  <c r="R44" i="2"/>
  <c r="Q171" i="2"/>
  <c r="Q199" i="2"/>
  <c r="R83" i="2"/>
  <c r="R55" i="2"/>
  <c r="Q84" i="2"/>
  <c r="Q56" i="2"/>
  <c r="R184" i="2"/>
  <c r="R156" i="2"/>
  <c r="R57" i="2"/>
  <c r="R85" i="2"/>
  <c r="Q186" i="2"/>
  <c r="Q158" i="2"/>
  <c r="R58" i="2"/>
  <c r="R86" i="2"/>
  <c r="Q78" i="2"/>
  <c r="Q50" i="2"/>
  <c r="R195" i="2"/>
  <c r="R167" i="2"/>
  <c r="Q42" i="2"/>
  <c r="Q70" i="2"/>
  <c r="R59" i="2"/>
  <c r="R87" i="2"/>
  <c r="R187" i="2"/>
  <c r="R159" i="2"/>
  <c r="Q43" i="2"/>
  <c r="Q71" i="2"/>
  <c r="Q60" i="2"/>
  <c r="Q88" i="2"/>
  <c r="Q188" i="2"/>
  <c r="Q160" i="2"/>
  <c r="R43" i="2"/>
  <c r="R71" i="2"/>
  <c r="Q52" i="2"/>
  <c r="Q80" i="2"/>
  <c r="R88" i="2"/>
  <c r="R60" i="2"/>
  <c r="R188" i="2"/>
  <c r="R160" i="2"/>
  <c r="Q197" i="2"/>
  <c r="Q169" i="2"/>
  <c r="P201" i="2"/>
  <c r="P200" i="2"/>
  <c r="P199" i="2"/>
  <c r="P198" i="2"/>
  <c r="P197" i="2"/>
  <c r="P196" i="2"/>
  <c r="P195" i="2"/>
  <c r="P194" i="2"/>
  <c r="P193" i="2"/>
  <c r="P192" i="2"/>
  <c r="P191" i="2"/>
  <c r="P190" i="2"/>
  <c r="P189" i="2"/>
  <c r="P188" i="2"/>
  <c r="P187" i="2"/>
  <c r="P186" i="2"/>
  <c r="P185" i="2"/>
  <c r="P184" i="2"/>
  <c r="P183" i="2"/>
  <c r="P182" i="2"/>
  <c r="P173" i="2"/>
  <c r="P172" i="2"/>
  <c r="P171" i="2"/>
  <c r="P170" i="2"/>
  <c r="P169" i="2"/>
  <c r="P168" i="2"/>
  <c r="P167" i="2"/>
  <c r="P166" i="2"/>
  <c r="P165" i="2"/>
  <c r="P164" i="2"/>
  <c r="P163" i="2"/>
  <c r="P162" i="2"/>
  <c r="P161" i="2"/>
  <c r="P160" i="2"/>
  <c r="P159" i="2"/>
  <c r="P158" i="2"/>
  <c r="P157" i="2"/>
  <c r="P156" i="2"/>
  <c r="P155" i="2"/>
  <c r="P154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1" i="2"/>
  <c r="P60" i="2"/>
  <c r="P59" i="2"/>
  <c r="P58" i="2"/>
  <c r="P43" i="2"/>
  <c r="P44" i="2"/>
  <c r="P45" i="2"/>
  <c r="P46" i="2"/>
  <c r="P47" i="2"/>
  <c r="P48" i="2"/>
  <c r="P49" i="2"/>
  <c r="P50" i="2"/>
  <c r="P51" i="2"/>
  <c r="P52" i="2"/>
  <c r="P53" i="2"/>
  <c r="P55" i="2"/>
  <c r="P56" i="2"/>
  <c r="P57" i="2"/>
</calcChain>
</file>

<file path=xl/sharedStrings.xml><?xml version="1.0" encoding="utf-8"?>
<sst xmlns="http://schemas.openxmlformats.org/spreadsheetml/2006/main" count="1093" uniqueCount="212">
  <si>
    <t>بالأسعار الجارية</t>
  </si>
  <si>
    <t>*2021</t>
  </si>
  <si>
    <t>*2022</t>
  </si>
  <si>
    <t>Q1</t>
  </si>
  <si>
    <t>Q2</t>
  </si>
  <si>
    <t>Q3</t>
  </si>
  <si>
    <t>Q4</t>
  </si>
  <si>
    <t>ISIC Rev.4</t>
  </si>
  <si>
    <t>Economic Activity</t>
  </si>
  <si>
    <t>النشاط الاقتصادي</t>
  </si>
  <si>
    <t>التصنيف  تنقيح4</t>
  </si>
  <si>
    <t>A</t>
  </si>
  <si>
    <t>Agriculture, forestry and fishing</t>
  </si>
  <si>
    <t>الزراعة والحراجة وصيد الأسماك</t>
  </si>
  <si>
    <t>الف</t>
  </si>
  <si>
    <t>B</t>
  </si>
  <si>
    <t>Mining and quarrying</t>
  </si>
  <si>
    <t>التعدين واستغلال المحاجر</t>
  </si>
  <si>
    <t>باء</t>
  </si>
  <si>
    <t>C</t>
  </si>
  <si>
    <t>Manufacturing</t>
  </si>
  <si>
    <t>الصناعة التحويلية</t>
  </si>
  <si>
    <t>جيم</t>
  </si>
  <si>
    <t>D + E</t>
  </si>
  <si>
    <t>Electricity, gas, steam and air conditioning supply; Water supply, sewerage, waste management and remediation activities</t>
  </si>
  <si>
    <t>إمدادات الكهرباء والغاز والبخار وتكييف الهواء , إمدادات المياه وأنشطة الصرف وإدارة النفايات ومعالجتها</t>
  </si>
  <si>
    <t>دال +هاء</t>
  </si>
  <si>
    <t>F</t>
  </si>
  <si>
    <t>Construction</t>
  </si>
  <si>
    <t>التشييد</t>
  </si>
  <si>
    <t>واو</t>
  </si>
  <si>
    <t>G</t>
  </si>
  <si>
    <t>Wholesale and retail trade; repair of motor vehicles and motorcycles</t>
  </si>
  <si>
    <t>تجارة الجملة والتجزئة؛ إصلاح المركبات ذات المحركات والدراجات النارية</t>
  </si>
  <si>
    <t>زاي</t>
  </si>
  <si>
    <t>H</t>
  </si>
  <si>
    <t>Transportation and storage</t>
  </si>
  <si>
    <t>النقل والتخزين</t>
  </si>
  <si>
    <t>حاء</t>
  </si>
  <si>
    <t>I</t>
  </si>
  <si>
    <t>Accommodation and food service activities</t>
  </si>
  <si>
    <t>أنشطة خدمات الإقامة والطعام</t>
  </si>
  <si>
    <t>طاء</t>
  </si>
  <si>
    <t>J</t>
  </si>
  <si>
    <t>Information and communication</t>
  </si>
  <si>
    <t>المعلومات والاتصالات</t>
  </si>
  <si>
    <t>ياء</t>
  </si>
  <si>
    <t>K</t>
  </si>
  <si>
    <t>Financial and insurance activities</t>
  </si>
  <si>
    <t>الأنشطة المالية وأنشطة التأمين</t>
  </si>
  <si>
    <t>كاف</t>
  </si>
  <si>
    <t>L</t>
  </si>
  <si>
    <t>Real estate activities</t>
  </si>
  <si>
    <t>الأنشطة العقارية</t>
  </si>
  <si>
    <t>لام</t>
  </si>
  <si>
    <t>M+N</t>
  </si>
  <si>
    <t>Professional, scientific and technical activities and Administrative and support service activities</t>
  </si>
  <si>
    <t>الأنشطة المهنية والعلمية والتقنية و أنشطة الخدمات الإدارية وخدمات الدعم</t>
  </si>
  <si>
    <t>ميم+نون</t>
  </si>
  <si>
    <t>O</t>
  </si>
  <si>
    <t>Public administration; compulsory social security</t>
  </si>
  <si>
    <t xml:space="preserve">الإدارة العامة والضمان الاجتماعي الالزامي </t>
  </si>
  <si>
    <t>سين</t>
  </si>
  <si>
    <t>P</t>
  </si>
  <si>
    <t>Education (1)</t>
  </si>
  <si>
    <t>عين</t>
  </si>
  <si>
    <t>Q</t>
  </si>
  <si>
    <t>Human health and social work activities (1)</t>
  </si>
  <si>
    <t>فاء</t>
  </si>
  <si>
    <t>R + S</t>
  </si>
  <si>
    <r>
      <t xml:space="preserve">Arts, entertainment and recreation. Other service activities </t>
    </r>
    <r>
      <rPr>
        <vertAlign val="superscript"/>
        <sz val="8"/>
        <rFont val="Arial"/>
        <family val="2"/>
      </rPr>
      <t>(1)</t>
    </r>
  </si>
  <si>
    <t>صاد+قاف</t>
  </si>
  <si>
    <t>T</t>
  </si>
  <si>
    <t>Activities of households as employers; undifferentiated goods- and services-producing activities of households for own use</t>
  </si>
  <si>
    <t>أنشطة الأُسَر المعيشية التي تستخدم أفراداً؛ وأنشطة الأُسَر المعيشية في إنتاج سلع وخدمات غير مميَّزة لاستعمالها الخاص</t>
  </si>
  <si>
    <t>راء</t>
  </si>
  <si>
    <t>Financial Services Indirectly Measured (FISIM)</t>
  </si>
  <si>
    <t>الخدمات المالية المقاسة بصورة غير مباشرة</t>
  </si>
  <si>
    <t>Import duties</t>
  </si>
  <si>
    <t>رسوم الاستيراد</t>
  </si>
  <si>
    <t>Gross Domestic Product</t>
  </si>
  <si>
    <t>الناتج المحلي الاجمالي</t>
  </si>
  <si>
    <t>* أرقام أولية</t>
  </si>
  <si>
    <t>* Revised</t>
  </si>
  <si>
    <t>الإنفاق الاستهلاكي النهائي للأسر المعيشية</t>
  </si>
  <si>
    <t>HFCE</t>
  </si>
  <si>
    <t>Household Final Consumption Expenditure</t>
  </si>
  <si>
    <t>الإنفاق الاستهلاكي النهائي للحكومة</t>
  </si>
  <si>
    <t>GFCE</t>
  </si>
  <si>
    <t>Government Final Consumption Expenditure</t>
  </si>
  <si>
    <t>GCF</t>
  </si>
  <si>
    <t>الصادرات (السلع والخدمات) – (فوب)</t>
  </si>
  <si>
    <t>Exp</t>
  </si>
  <si>
    <t>Exports (goods and services)-[F.O.B]</t>
  </si>
  <si>
    <t>الواردات (السلع والخدمات) – (فوب)</t>
  </si>
  <si>
    <t>Imp</t>
  </si>
  <si>
    <t>Imports (goods and services)-[F.O.B]</t>
  </si>
  <si>
    <t>(1) يتضمن فروق إحصائية</t>
  </si>
  <si>
    <t>(1) Includes Statistical discrepancy</t>
  </si>
  <si>
    <t xml:space="preserve">Human health and social work activities </t>
  </si>
  <si>
    <t xml:space="preserve">Arts, entertainment and recreation. Other service activities </t>
  </si>
  <si>
    <t xml:space="preserve">Education </t>
  </si>
  <si>
    <t>الناتج المحلي الإجمالي حسب الانفاق</t>
  </si>
  <si>
    <t>Gross capital formation(1)</t>
  </si>
  <si>
    <t>إجمالي تكوين رأس المال(1)</t>
  </si>
  <si>
    <t>بالأسعار الثابتة لسنة الأساس (2018 = 100)</t>
  </si>
  <si>
    <t>State of Qatar</t>
  </si>
  <si>
    <t>دولة قطر</t>
  </si>
  <si>
    <t xml:space="preserve">Report on Quarterly Estimates of Gross Domestic Product by Economic Activity and Components of Expenditure for Qatar Economy 
</t>
  </si>
  <si>
    <t>تقريرالتقديرات الربعية للناتج المحلي الاجمالي حسب النشاط الاقتصادي ومكونات الانفاق للاقتصاد القطري</t>
  </si>
  <si>
    <t>www.psa.gov.qa</t>
  </si>
  <si>
    <t>Quarterly National Accounts Report</t>
  </si>
  <si>
    <t>تقرير الحســـابات الوطنيــة الربعيـــة</t>
  </si>
  <si>
    <t>التعليم</t>
  </si>
  <si>
    <t>الأنشطة في مجال صحة الإنسان والعمل الاجتماعي</t>
  </si>
  <si>
    <t>الفنون والترفيه والتسلية  ,أنشطة الخدمات الأخرى</t>
  </si>
  <si>
    <t>2022*</t>
  </si>
  <si>
    <t xml:space="preserve">تقديرات الناتج المحلي الإجمالي الربعي حسب النشاط الاقتصادي </t>
  </si>
  <si>
    <t xml:space="preserve">بالأسعار الجارية </t>
  </si>
  <si>
    <t>Estimates of Quarterly Gross Domestic Product by Economic Activities</t>
  </si>
  <si>
    <t xml:space="preserve"> at Current Prices</t>
  </si>
  <si>
    <t>وحدة الجدول مليون ر.ق</t>
  </si>
  <si>
    <t>Values in Million Q.R.</t>
  </si>
  <si>
    <t>at Constant Prices (2018=100)</t>
  </si>
  <si>
    <t xml:space="preserve">Table (1)جدول </t>
  </si>
  <si>
    <t xml:space="preserve">Table (2)جدول </t>
  </si>
  <si>
    <t xml:space="preserve">Table (3)جدول </t>
  </si>
  <si>
    <t xml:space="preserve">Table (4)جدول </t>
  </si>
  <si>
    <t xml:space="preserve">Table (5)جدول </t>
  </si>
  <si>
    <t xml:space="preserve">Table (6)جدول </t>
  </si>
  <si>
    <t xml:space="preserve">Table (7)جدول </t>
  </si>
  <si>
    <t xml:space="preserve">Table (8)جدول </t>
  </si>
  <si>
    <t xml:space="preserve">Table (9)جدول </t>
  </si>
  <si>
    <t xml:space="preserve">Table (10)جدول </t>
  </si>
  <si>
    <t xml:space="preserve">Table (11)جدول </t>
  </si>
  <si>
    <t xml:space="preserve">Table (12)جدول </t>
  </si>
  <si>
    <t>بالأسعار الثابتة لسنة الأساس (2018 = 100)- على أساس سنوي</t>
  </si>
  <si>
    <t>بالأسعار الثابتة لسنة الأساس (2018 = 100)- على أساس ربعي</t>
  </si>
  <si>
    <t xml:space="preserve"> بالأسعار الجارية -على أساس سنوي</t>
  </si>
  <si>
    <t xml:space="preserve"> بالأسعار الجارية -على أساس ربعي</t>
  </si>
  <si>
    <t>at Constant Prices (2018=100)- Annual basis</t>
  </si>
  <si>
    <t xml:space="preserve"> at Current Prices-Quarterly basis</t>
  </si>
  <si>
    <t xml:space="preserve"> at Current Prices- Annual basis</t>
  </si>
  <si>
    <t>at Constant Prices (2018=100)-Quarterly basis</t>
  </si>
  <si>
    <t xml:space="preserve">التوزيع النسبي للناتج المحلي الإجمالي حسب النشاط الاقتصادي </t>
  </si>
  <si>
    <t>Gross Domestic Product by Components Of Expenditure</t>
  </si>
  <si>
    <t>بالأسعار الجارية -على أساس سنوي</t>
  </si>
  <si>
    <t xml:space="preserve"> at Current Prices- Quarterly basis</t>
  </si>
  <si>
    <t xml:space="preserve"> التغير النسبي في الناتج المحلي الإجمالي حسب النشاط الاقتصادي  </t>
  </si>
  <si>
    <t>حسب نوع النشاط الاقتصادي بالأسعار الثابتة (2018 = 100)- على أساس ربعي</t>
  </si>
  <si>
    <t>Percentage Change Of Gross Domestic Product by Economic Activities</t>
  </si>
  <si>
    <t>Percentage Distribution Of Gross Domestic Product by Economic Activities</t>
  </si>
  <si>
    <t>Percentage Change Of Gross Domestic Product by Components Of Expenditure</t>
  </si>
  <si>
    <t>Percentage Distribution Of Gross Domestic Product by Components Of Expenditure</t>
  </si>
  <si>
    <t xml:space="preserve"> التغير النسبي في الناتج المحلي الإجمالي حسب الانفاق</t>
  </si>
  <si>
    <t>التوزيع النسبي للناتج المحلي الإجمالي حسب الأنفاق</t>
  </si>
  <si>
    <t>2019-2023</t>
  </si>
  <si>
    <t>البيان</t>
  </si>
  <si>
    <t>السنة</t>
  </si>
  <si>
    <t xml:space="preserve">* تقديرات أولية </t>
  </si>
  <si>
    <t>2019Q1</t>
  </si>
  <si>
    <t>2019Q2</t>
  </si>
  <si>
    <t>2019Q3</t>
  </si>
  <si>
    <t>2019Q4</t>
  </si>
  <si>
    <t>2020Q4</t>
  </si>
  <si>
    <t>2020Q1</t>
  </si>
  <si>
    <t>2020Q2</t>
  </si>
  <si>
    <t>2020Q3</t>
  </si>
  <si>
    <t>2021Q1</t>
  </si>
  <si>
    <t>2021Q4</t>
  </si>
  <si>
    <t>2021Q3</t>
  </si>
  <si>
    <t>2021Q2</t>
  </si>
  <si>
    <t xml:space="preserve">معدل النمو الربعي الحقيقي </t>
  </si>
  <si>
    <r>
      <t>الناتج المحلي الاجمالي الحقيقي</t>
    </r>
    <r>
      <rPr>
        <b/>
        <sz val="10"/>
        <color theme="1"/>
        <rFont val="Arial"/>
        <family val="2"/>
      </rPr>
      <t xml:space="preserve"> (مليون ريال قطري) </t>
    </r>
  </si>
  <si>
    <t xml:space="preserve"> الناتج المحلي الإجمالي حسب النشاط الاقتصادي  </t>
  </si>
  <si>
    <t xml:space="preserve">الناتج المحلي الاجمالي 
</t>
  </si>
  <si>
    <t xml:space="preserve"> الناتج المحلي الإجمالي بالأسعار الجارية </t>
  </si>
  <si>
    <t>2023Q1*</t>
  </si>
  <si>
    <t>2022Q4*</t>
  </si>
  <si>
    <t>2022Q3*</t>
  </si>
  <si>
    <t>2022Q2*</t>
  </si>
  <si>
    <t>2022Q1*</t>
  </si>
  <si>
    <t xml:space="preserve"> الناتج المحلي الإجمالي حسب النشاط الاقتصادي  بالأسعار الجارية </t>
  </si>
  <si>
    <t>others</t>
  </si>
  <si>
    <t>التعدين والمحاجر</t>
  </si>
  <si>
    <t>غير التعدين والمحاجر</t>
  </si>
  <si>
    <t>Agriculture, forestry and fishing 0.3</t>
  </si>
  <si>
    <r>
      <t xml:space="preserve">Mining and quarrying </t>
    </r>
    <r>
      <rPr>
        <b/>
        <sz val="11"/>
        <color theme="1"/>
        <rFont val="Arial"/>
        <family val="2"/>
      </rPr>
      <t>38.1</t>
    </r>
  </si>
  <si>
    <t>بالأسعار الثابتة لسنة الأساس (2018 = 100)- على أساس ربعي مع معدل النمو الحقيقي الربعي</t>
  </si>
  <si>
    <t xml:space="preserve">قطاع التعدين واستغلال المحاجر وقطاع غير التعدين والمحاجر </t>
  </si>
  <si>
    <t xml:space="preserve">مع معدل النمو الربعي الحقيقي </t>
  </si>
  <si>
    <t xml:space="preserve"> GDP By Components Of Expenditure</t>
  </si>
  <si>
    <t>Manufacturing 7.9%</t>
  </si>
  <si>
    <t>Electricity&amp; Water 0.7%</t>
  </si>
  <si>
    <t>Construction  11.1%</t>
  </si>
  <si>
    <t>Wholesale and retail trade  7.1%</t>
  </si>
  <si>
    <t>Transportation and storage 4.2%</t>
  </si>
  <si>
    <t>Accommodation and food service activities 0.8%</t>
  </si>
  <si>
    <t xml:space="preserve">Graph (1)
رسم بياني </t>
  </si>
  <si>
    <t xml:space="preserve">Graph (2)
رسم بياني </t>
  </si>
  <si>
    <t xml:space="preserve">Graph (3)
رسم بياني </t>
  </si>
  <si>
    <t xml:space="preserve">Graph (4)
رسم بياني </t>
  </si>
  <si>
    <t>Information and communication 1.8%</t>
  </si>
  <si>
    <t>Financial and insurance activities 7.5%</t>
  </si>
  <si>
    <t>Real estate activities 7.1%</t>
  </si>
  <si>
    <t>Professional, scientific and technical activities and Administrative and support service activities 3.4%</t>
  </si>
  <si>
    <t>Public administration; compulsory social security 8.1%</t>
  </si>
  <si>
    <t>Education 1.8%</t>
  </si>
  <si>
    <t>Human health and social work activities 2.0%</t>
  </si>
  <si>
    <t>Arts, entertainment and Other service activities 1.3%</t>
  </si>
  <si>
    <t>Activities of households 0.5%</t>
  </si>
  <si>
    <t xml:space="preserve">Graph (5)
رسم بياني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</si>
</sst>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#,##0.0"/>
    <numFmt numFmtId="166" formatCode="_-* #,##0.00_-;_-* #,##0.00\-;_-* &quot;-&quot;??_-;_-@_-"/>
    <numFmt numFmtId="167" formatCode="_-* #,##0.0_-;_-* #,##0.0\-;_-* &quot;-&quot;??_-;_-@_-"/>
    <numFmt numFmtId="168" formatCode="_-* #,##0_-;_-* #,##0\-;_-* &quot;-&quot;??_-;_-@_-"/>
    <numFmt numFmtId="169" formatCode="0.0"/>
  </numFmts>
  <fonts count="58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3"/>
      <color rgb="FF1416F0"/>
      <name val="Neo Sans Arabic"/>
      <family val="2"/>
    </font>
    <font>
      <sz val="13"/>
      <color rgb="FF474D9B"/>
      <name val="Frutiger LT Arabic 55 Roman"/>
    </font>
    <font>
      <b/>
      <sz val="11"/>
      <name val="Bookman Old Style"/>
      <family val="1"/>
      <charset val="178"/>
    </font>
    <font>
      <b/>
      <sz val="10"/>
      <name val="Arial (Arabic)"/>
      <family val="2"/>
      <charset val="178"/>
    </font>
    <font>
      <b/>
      <sz val="10"/>
      <color theme="0"/>
      <name val="Frutiger LT Arabic 45 Light"/>
    </font>
    <font>
      <sz val="11"/>
      <color indexed="8"/>
      <name val="Calibri"/>
      <family val="2"/>
      <charset val="178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Arial"/>
      <family val="2"/>
    </font>
    <font>
      <vertAlign val="superscript"/>
      <sz val="8"/>
      <name val="Arial"/>
      <family val="2"/>
    </font>
    <font>
      <b/>
      <sz val="10"/>
      <color theme="8" tint="-0.249977111117893"/>
      <name val="Frutiger LT Arabic 55 Roman"/>
    </font>
    <font>
      <b/>
      <sz val="9"/>
      <color theme="8" tint="-0.249977111117893"/>
      <name val="Frutiger LT Arabic 55 Roman"/>
    </font>
    <font>
      <b/>
      <sz val="12"/>
      <color theme="1"/>
      <name val="Calibri"/>
      <family val="2"/>
      <scheme val="minor"/>
    </font>
    <font>
      <sz val="9"/>
      <color theme="1"/>
      <name val="Arial"/>
      <family val="2"/>
    </font>
    <font>
      <i/>
      <sz val="8"/>
      <color theme="1"/>
      <name val="Arial"/>
      <family val="2"/>
    </font>
    <font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Arial"/>
      <family val="2"/>
    </font>
    <font>
      <sz val="9"/>
      <color theme="1"/>
      <name val="Calibri"/>
      <family val="2"/>
      <charset val="178"/>
      <scheme val="minor"/>
    </font>
    <font>
      <b/>
      <sz val="13"/>
      <color rgb="FF1416F0"/>
      <name val="Neo Sans Arabic"/>
    </font>
    <font>
      <b/>
      <sz val="13"/>
      <color rgb="FF474D9B"/>
      <name val="Frutiger LT Arabic 55 Roman"/>
    </font>
    <font>
      <b/>
      <sz val="19"/>
      <color theme="1"/>
      <name val="Arial"/>
      <family val="2"/>
    </font>
    <font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rgb="FF000000"/>
      <name val="Arial"/>
      <family val="2"/>
    </font>
    <font>
      <sz val="14"/>
      <color rgb="FF1416F0"/>
      <name val="Neo Sans Arabic"/>
      <family val="2"/>
    </font>
    <font>
      <sz val="14"/>
      <color theme="1"/>
      <name val="Calibri"/>
      <family val="2"/>
      <charset val="178"/>
      <scheme val="minor"/>
    </font>
    <font>
      <b/>
      <sz val="12"/>
      <color rgb="FF474D9B"/>
      <name val="Frutiger LT Arabic 55 Roman"/>
    </font>
    <font>
      <b/>
      <sz val="8"/>
      <color rgb="FF474D9B"/>
      <name val="Frutiger LT Arabic 55 Roman"/>
    </font>
    <font>
      <b/>
      <sz val="13"/>
      <color rgb="FF474D9B"/>
      <name val="Calibri"/>
      <family val="2"/>
      <scheme val="minor"/>
    </font>
    <font>
      <b/>
      <sz val="16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indexed="12"/>
      <name val="Arial"/>
      <family val="2"/>
    </font>
    <font>
      <b/>
      <sz val="16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rgb="FF0066FF"/>
      <name val="Arial"/>
      <family val="2"/>
    </font>
    <font>
      <b/>
      <sz val="24"/>
      <color rgb="FF0066FF"/>
      <name val="Arial"/>
      <family val="2"/>
    </font>
    <font>
      <sz val="8"/>
      <name val="Calibri"/>
      <family val="2"/>
      <charset val="178"/>
      <scheme val="minor"/>
    </font>
    <font>
      <b/>
      <sz val="11"/>
      <color theme="8" tint="-0.249977111117893"/>
      <name val="Frutiger LT Arabic 55 Roman"/>
    </font>
    <font>
      <b/>
      <sz val="10"/>
      <color theme="1"/>
      <name val="Arial"/>
      <family val="2"/>
    </font>
    <font>
      <b/>
      <sz val="10"/>
      <color theme="1"/>
      <name val="Calibri"/>
      <family val="2"/>
      <charset val="178"/>
      <scheme val="minor"/>
    </font>
    <font>
      <b/>
      <sz val="12"/>
      <color rgb="FF474D9B"/>
      <name val="Calibri"/>
      <family val="2"/>
      <scheme val="minor"/>
    </font>
    <font>
      <b/>
      <sz val="11"/>
      <color rgb="FF474D9B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7CB9DE"/>
        <bgColor indexed="64"/>
      </patternFill>
    </fill>
    <fill>
      <patternFill patternType="solid">
        <fgColor rgb="FFB2D6EC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6" fontId="11" fillId="0" borderId="0" applyFont="0" applyFill="0" applyBorder="0" applyAlignment="0" applyProtection="0"/>
    <xf numFmtId="0" fontId="3" fillId="0" borderId="0"/>
    <xf numFmtId="0" fontId="12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2" fillId="0" borderId="0"/>
    <xf numFmtId="0" fontId="42" fillId="0" borderId="0" applyAlignment="0">
      <alignment horizontal="centerContinuous" vertical="center"/>
    </xf>
    <xf numFmtId="0" fontId="44" fillId="0" borderId="0" applyAlignment="0">
      <alignment horizontal="centerContinuous" vertical="center"/>
    </xf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148">
    <xf numFmtId="0" fontId="0" fillId="0" borderId="0" xfId="0"/>
    <xf numFmtId="0" fontId="0" fillId="0" borderId="0" xfId="0" applyAlignment="1">
      <alignment horizontal="right" vertical="center" readingOrder="2"/>
    </xf>
    <xf numFmtId="0" fontId="0" fillId="0" borderId="0" xfId="0" applyAlignment="1">
      <alignment vertical="center"/>
    </xf>
    <xf numFmtId="0" fontId="6" fillId="0" borderId="0" xfId="0" applyFont="1" applyAlignment="1">
      <alignment horizontal="right" vertical="center" readingOrder="2"/>
    </xf>
    <xf numFmtId="0" fontId="19" fillId="0" borderId="0" xfId="2" applyFont="1" applyAlignment="1">
      <alignment horizontal="right" vertical="center" readingOrder="2"/>
    </xf>
    <xf numFmtId="0" fontId="13" fillId="0" borderId="0" xfId="2" applyFont="1" applyAlignment="1">
      <alignment horizontal="right" wrapText="1" readingOrder="2"/>
    </xf>
    <xf numFmtId="0" fontId="20" fillId="0" borderId="0" xfId="2" applyFont="1"/>
    <xf numFmtId="165" fontId="0" fillId="0" borderId="0" xfId="1" applyNumberFormat="1" applyFont="1" applyBorder="1" applyAlignment="1">
      <alignment vertical="center"/>
    </xf>
    <xf numFmtId="0" fontId="25" fillId="0" borderId="0" xfId="0" applyFont="1" applyAlignment="1">
      <alignment horizontal="right" vertical="center" readingOrder="2"/>
    </xf>
    <xf numFmtId="0" fontId="20" fillId="0" borderId="0" xfId="2" applyFont="1" applyAlignment="1">
      <alignment vertical="center"/>
    </xf>
    <xf numFmtId="0" fontId="13" fillId="0" borderId="0" xfId="2" applyFont="1" applyAlignment="1">
      <alignment horizontal="right" readingOrder="2"/>
    </xf>
    <xf numFmtId="0" fontId="27" fillId="0" borderId="0" xfId="7" applyFont="1" applyAlignment="1">
      <alignment horizontal="left" vertical="center" wrapText="1"/>
    </xf>
    <xf numFmtId="0" fontId="28" fillId="0" borderId="0" xfId="7" applyFont="1" applyAlignment="1">
      <alignment vertical="top"/>
    </xf>
    <xf numFmtId="0" fontId="29" fillId="0" borderId="0" xfId="7" applyFont="1" applyAlignment="1">
      <alignment horizontal="right" vertical="top" wrapText="1" readingOrder="2"/>
    </xf>
    <xf numFmtId="0" fontId="2" fillId="0" borderId="0" xfId="7"/>
    <xf numFmtId="0" fontId="30" fillId="0" borderId="0" xfId="7" applyFont="1" applyAlignment="1">
      <alignment horizontal="left" vertical="top" wrapText="1"/>
    </xf>
    <xf numFmtId="0" fontId="31" fillId="0" borderId="0" xfId="7" applyFont="1" applyAlignment="1">
      <alignment horizontal="right" vertical="top" wrapText="1" readingOrder="2"/>
    </xf>
    <xf numFmtId="0" fontId="21" fillId="0" borderId="0" xfId="7" applyFont="1" applyAlignment="1">
      <alignment horizontal="left" vertical="top" wrapText="1"/>
    </xf>
    <xf numFmtId="0" fontId="2" fillId="0" borderId="0" xfId="7" applyAlignment="1">
      <alignment vertical="top"/>
    </xf>
    <xf numFmtId="0" fontId="32" fillId="0" borderId="0" xfId="7" applyFont="1" applyAlignment="1">
      <alignment horizontal="right" vertical="top" wrapText="1" readingOrder="2"/>
    </xf>
    <xf numFmtId="0" fontId="18" fillId="0" borderId="0" xfId="7" applyFont="1" applyAlignment="1">
      <alignment horizontal="left" vertical="top" wrapText="1"/>
    </xf>
    <xf numFmtId="0" fontId="4" fillId="0" borderId="0" xfId="7" applyFont="1" applyAlignment="1">
      <alignment vertical="top"/>
    </xf>
    <xf numFmtId="0" fontId="33" fillId="0" borderId="0" xfId="7" applyFont="1" applyAlignment="1">
      <alignment horizontal="right" vertical="top" wrapText="1"/>
    </xf>
    <xf numFmtId="0" fontId="12" fillId="0" borderId="0" xfId="3" applyFill="1" applyAlignment="1">
      <alignment horizontal="center"/>
    </xf>
    <xf numFmtId="0" fontId="2" fillId="0" borderId="0" xfId="7" applyAlignment="1">
      <alignment horizontal="center"/>
    </xf>
    <xf numFmtId="168" fontId="0" fillId="0" borderId="0" xfId="0" applyNumberFormat="1"/>
    <xf numFmtId="164" fontId="0" fillId="0" borderId="0" xfId="0" applyNumberFormat="1"/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left" vertical="center" readingOrder="2"/>
    </xf>
    <xf numFmtId="0" fontId="36" fillId="0" borderId="0" xfId="0" applyFont="1" applyAlignment="1">
      <alignment horizontal="right" vertical="center" readingOrder="2"/>
    </xf>
    <xf numFmtId="0" fontId="0" fillId="0" borderId="0" xfId="0" applyAlignment="1">
      <alignment horizontal="left"/>
    </xf>
    <xf numFmtId="0" fontId="4" fillId="0" borderId="0" xfId="0" applyFont="1" applyAlignment="1">
      <alignment vertical="center" wrapText="1"/>
    </xf>
    <xf numFmtId="0" fontId="23" fillId="0" borderId="0" xfId="2" applyFont="1" applyAlignment="1">
      <alignment horizontal="left" vertical="center" wrapText="1" readingOrder="1"/>
    </xf>
    <xf numFmtId="0" fontId="24" fillId="0" borderId="0" xfId="0" applyFont="1" applyAlignment="1">
      <alignment horizontal="left"/>
    </xf>
    <xf numFmtId="0" fontId="10" fillId="2" borderId="4" xfId="0" applyFont="1" applyFill="1" applyBorder="1" applyAlignment="1">
      <alignment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3" fontId="16" fillId="3" borderId="4" xfId="0" quotePrefix="1" applyNumberFormat="1" applyFont="1" applyFill="1" applyBorder="1" applyAlignment="1">
      <alignment horizontal="center" vertical="center" wrapText="1" readingOrder="1"/>
    </xf>
    <xf numFmtId="3" fontId="16" fillId="3" borderId="4" xfId="0" quotePrefix="1" applyNumberFormat="1" applyFont="1" applyFill="1" applyBorder="1" applyAlignment="1">
      <alignment horizontal="center" vertical="center" readingOrder="1"/>
    </xf>
    <xf numFmtId="3" fontId="17" fillId="3" borderId="4" xfId="0" quotePrefix="1" applyNumberFormat="1" applyFont="1" applyFill="1" applyBorder="1" applyAlignment="1">
      <alignment horizontal="center" vertical="center" wrapText="1" readingOrder="1"/>
    </xf>
    <xf numFmtId="3" fontId="17" fillId="3" borderId="4" xfId="0" quotePrefix="1" applyNumberFormat="1" applyFont="1" applyFill="1" applyBorder="1" applyAlignment="1">
      <alignment horizontal="left" vertical="center" wrapText="1" readingOrder="1"/>
    </xf>
    <xf numFmtId="168" fontId="0" fillId="0" borderId="0" xfId="0" applyNumberFormat="1" applyAlignment="1">
      <alignment vertical="center"/>
    </xf>
    <xf numFmtId="0" fontId="25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 wrapText="1"/>
    </xf>
    <xf numFmtId="165" fontId="0" fillId="0" borderId="0" xfId="0" applyNumberFormat="1" applyAlignment="1">
      <alignment vertical="center"/>
    </xf>
    <xf numFmtId="0" fontId="26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8" fillId="0" borderId="0" xfId="0" quotePrefix="1" applyFont="1" applyAlignment="1">
      <alignment horizontal="right" vertical="center" readingOrder="2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 readingOrder="1"/>
    </xf>
    <xf numFmtId="167" fontId="0" fillId="0" borderId="0" xfId="0" applyNumberFormat="1" applyAlignment="1">
      <alignment vertical="center"/>
    </xf>
    <xf numFmtId="0" fontId="6" fillId="0" borderId="0" xfId="0" applyFont="1" applyAlignment="1">
      <alignment horizontal="left" vertical="center" readingOrder="2"/>
    </xf>
    <xf numFmtId="0" fontId="39" fillId="0" borderId="0" xfId="0" applyFont="1" applyAlignment="1">
      <alignment vertical="center"/>
    </xf>
    <xf numFmtId="165" fontId="0" fillId="0" borderId="1" xfId="1" applyNumberFormat="1" applyFont="1" applyBorder="1" applyAlignment="1">
      <alignment vertical="center"/>
    </xf>
    <xf numFmtId="0" fontId="0" fillId="0" borderId="4" xfId="0" applyBorder="1"/>
    <xf numFmtId="0" fontId="0" fillId="0" borderId="4" xfId="0" applyBorder="1" applyAlignment="1">
      <alignment vertical="center" wrapText="1"/>
    </xf>
    <xf numFmtId="168" fontId="0" fillId="0" borderId="4" xfId="1" applyNumberFormat="1" applyFont="1" applyBorder="1" applyAlignment="1">
      <alignment vertical="center"/>
    </xf>
    <xf numFmtId="168" fontId="5" fillId="0" borderId="4" xfId="1" applyNumberFormat="1" applyFont="1" applyBorder="1" applyAlignment="1">
      <alignment vertical="center"/>
    </xf>
    <xf numFmtId="168" fontId="5" fillId="0" borderId="4" xfId="1" applyNumberFormat="1" applyFont="1" applyFill="1" applyBorder="1" applyAlignment="1">
      <alignment vertical="center"/>
    </xf>
    <xf numFmtId="0" fontId="14" fillId="0" borderId="4" xfId="2" applyFont="1" applyBorder="1" applyAlignment="1">
      <alignment horizontal="left" vertical="center" wrapText="1" readingOrder="1"/>
    </xf>
    <xf numFmtId="0" fontId="14" fillId="0" borderId="4" xfId="2" applyFont="1" applyBorder="1" applyAlignment="1">
      <alignment horizontal="left" vertical="center" readingOrder="1"/>
    </xf>
    <xf numFmtId="0" fontId="22" fillId="0" borderId="4" xfId="2" applyFont="1" applyBorder="1" applyAlignment="1">
      <alignment horizontal="left" vertical="center"/>
    </xf>
    <xf numFmtId="168" fontId="5" fillId="0" borderId="4" xfId="1" applyNumberFormat="1" applyFont="1" applyBorder="1" applyAlignment="1">
      <alignment vertical="center" readingOrder="1"/>
    </xf>
    <xf numFmtId="168" fontId="5" fillId="0" borderId="4" xfId="1" applyNumberFormat="1" applyFont="1" applyFill="1" applyBorder="1" applyAlignment="1">
      <alignment vertical="center" readingOrder="1"/>
    </xf>
    <xf numFmtId="168" fontId="0" fillId="0" borderId="4" xfId="1" applyNumberFormat="1" applyFont="1" applyFill="1" applyBorder="1" applyAlignment="1">
      <alignment vertical="center"/>
    </xf>
    <xf numFmtId="165" fontId="0" fillId="0" borderId="4" xfId="1" applyNumberFormat="1" applyFont="1" applyBorder="1" applyAlignment="1">
      <alignment vertical="center"/>
    </xf>
    <xf numFmtId="165" fontId="5" fillId="0" borderId="4" xfId="1" applyNumberFormat="1" applyFont="1" applyBorder="1" applyAlignment="1">
      <alignment vertical="center"/>
    </xf>
    <xf numFmtId="167" fontId="5" fillId="0" borderId="4" xfId="1" applyNumberFormat="1" applyFont="1" applyFill="1" applyBorder="1" applyAlignment="1">
      <alignment vertical="center"/>
    </xf>
    <xf numFmtId="165" fontId="5" fillId="0" borderId="4" xfId="1" applyNumberFormat="1" applyFont="1" applyBorder="1" applyAlignment="1">
      <alignment vertical="center" readingOrder="1"/>
    </xf>
    <xf numFmtId="167" fontId="5" fillId="0" borderId="4" xfId="1" applyNumberFormat="1" applyFont="1" applyFill="1" applyBorder="1" applyAlignment="1">
      <alignment vertical="center" readingOrder="1"/>
    </xf>
    <xf numFmtId="167" fontId="0" fillId="0" borderId="4" xfId="1" applyNumberFormat="1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14" fillId="0" borderId="4" xfId="2" applyFont="1" applyBorder="1" applyAlignment="1">
      <alignment vertical="center" wrapText="1" readingOrder="1"/>
    </xf>
    <xf numFmtId="167" fontId="0" fillId="0" borderId="4" xfId="1" applyNumberFormat="1" applyFont="1" applyBorder="1" applyAlignment="1">
      <alignment vertical="center"/>
    </xf>
    <xf numFmtId="167" fontId="5" fillId="0" borderId="4" xfId="1" applyNumberFormat="1" applyFont="1" applyBorder="1" applyAlignment="1">
      <alignment vertical="center"/>
    </xf>
    <xf numFmtId="168" fontId="4" fillId="0" borderId="4" xfId="1" applyNumberFormat="1" applyFont="1" applyBorder="1" applyAlignment="1">
      <alignment vertical="center"/>
    </xf>
    <xf numFmtId="168" fontId="4" fillId="0" borderId="4" xfId="1" applyNumberFormat="1" applyFont="1" applyFill="1" applyBorder="1" applyAlignment="1">
      <alignment vertical="center"/>
    </xf>
    <xf numFmtId="0" fontId="14" fillId="0" borderId="4" xfId="2" applyFont="1" applyBorder="1" applyAlignment="1">
      <alignment horizontal="center" vertical="center" readingOrder="1"/>
    </xf>
    <xf numFmtId="0" fontId="22" fillId="0" borderId="4" xfId="2" applyFont="1" applyBorder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168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vertical="center" wrapText="1"/>
    </xf>
    <xf numFmtId="0" fontId="23" fillId="0" borderId="1" xfId="2" applyFont="1" applyBorder="1" applyAlignment="1">
      <alignment horizontal="left" vertical="center" wrapText="1" readingOrder="1"/>
    </xf>
    <xf numFmtId="0" fontId="24" fillId="0" borderId="1" xfId="0" applyFont="1" applyBorder="1" applyAlignment="1">
      <alignment horizontal="left"/>
    </xf>
    <xf numFmtId="167" fontId="0" fillId="0" borderId="1" xfId="1" applyNumberFormat="1" applyFont="1" applyFill="1" applyBorder="1" applyAlignment="1">
      <alignment vertical="center"/>
    </xf>
    <xf numFmtId="167" fontId="0" fillId="0" borderId="1" xfId="1" applyNumberFormat="1" applyFont="1" applyBorder="1" applyAlignment="1">
      <alignment vertical="center"/>
    </xf>
    <xf numFmtId="0" fontId="23" fillId="0" borderId="1" xfId="2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168" fontId="4" fillId="0" borderId="2" xfId="1" applyNumberFormat="1" applyFont="1" applyFill="1" applyBorder="1" applyAlignment="1">
      <alignment vertical="center"/>
    </xf>
    <xf numFmtId="167" fontId="0" fillId="0" borderId="2" xfId="1" applyNumberFormat="1" applyFont="1" applyFill="1" applyBorder="1" applyAlignment="1">
      <alignment vertical="center"/>
    </xf>
    <xf numFmtId="0" fontId="37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46" fillId="0" borderId="0" xfId="10" applyFont="1" applyAlignment="1">
      <alignment vertical="center"/>
    </xf>
    <xf numFmtId="0" fontId="46" fillId="0" borderId="6" xfId="10" applyFont="1" applyBorder="1" applyAlignment="1">
      <alignment vertical="center"/>
    </xf>
    <xf numFmtId="0" fontId="47" fillId="0" borderId="0" xfId="10" applyFont="1" applyAlignment="1">
      <alignment vertical="center"/>
    </xf>
    <xf numFmtId="0" fontId="48" fillId="0" borderId="0" xfId="10" applyFont="1" applyAlignment="1">
      <alignment horizontal="right" vertical="center" readingOrder="2"/>
    </xf>
    <xf numFmtId="0" fontId="49" fillId="0" borderId="0" xfId="10" applyFont="1" applyAlignment="1">
      <alignment vertical="center"/>
    </xf>
    <xf numFmtId="0" fontId="47" fillId="0" borderId="6" xfId="10" applyFont="1" applyBorder="1" applyAlignment="1">
      <alignment vertical="center"/>
    </xf>
    <xf numFmtId="0" fontId="47" fillId="0" borderId="0" xfId="10" applyFont="1" applyAlignment="1">
      <alignment horizontal="right" vertical="center" readingOrder="2"/>
    </xf>
    <xf numFmtId="0" fontId="50" fillId="0" borderId="0" xfId="10" applyFont="1" applyAlignment="1">
      <alignment vertical="center"/>
    </xf>
    <xf numFmtId="0" fontId="50" fillId="0" borderId="6" xfId="10" applyFont="1" applyBorder="1" applyAlignment="1">
      <alignment vertical="center"/>
    </xf>
    <xf numFmtId="0" fontId="51" fillId="0" borderId="0" xfId="10" applyFont="1" applyAlignment="1">
      <alignment vertical="center"/>
    </xf>
    <xf numFmtId="168" fontId="0" fillId="0" borderId="4" xfId="1" applyNumberFormat="1" applyFont="1" applyBorder="1" applyAlignment="1">
      <alignment vertical="center" wrapText="1"/>
    </xf>
    <xf numFmtId="169" fontId="0" fillId="0" borderId="4" xfId="0" applyNumberFormat="1" applyBorder="1" applyAlignment="1">
      <alignment vertical="center" wrapText="1"/>
    </xf>
    <xf numFmtId="3" fontId="53" fillId="3" borderId="4" xfId="0" quotePrefix="1" applyNumberFormat="1" applyFont="1" applyFill="1" applyBorder="1" applyAlignment="1">
      <alignment horizontal="center" vertical="center" readingOrder="1"/>
    </xf>
    <xf numFmtId="0" fontId="55" fillId="0" borderId="4" xfId="0" applyFont="1" applyBorder="1" applyAlignment="1">
      <alignment vertical="center" wrapText="1"/>
    </xf>
    <xf numFmtId="0" fontId="47" fillId="0" borderId="10" xfId="10" applyFont="1" applyBorder="1" applyAlignment="1">
      <alignment horizontal="left" vertical="center" wrapText="1" indent="1" readingOrder="1"/>
    </xf>
    <xf numFmtId="0" fontId="47" fillId="0" borderId="11" xfId="10" applyFont="1" applyBorder="1" applyAlignment="1">
      <alignment horizontal="left" vertical="center" wrapText="1" indent="1" readingOrder="1"/>
    </xf>
    <xf numFmtId="0" fontId="47" fillId="0" borderId="12" xfId="10" applyFont="1" applyBorder="1" applyAlignment="1">
      <alignment horizontal="left" vertical="center" wrapText="1" indent="1" readingOrder="1"/>
    </xf>
    <xf numFmtId="168" fontId="47" fillId="0" borderId="7" xfId="1" applyNumberFormat="1" applyFont="1" applyBorder="1" applyAlignment="1">
      <alignment horizontal="left" vertical="center" wrapText="1" indent="1" readingOrder="1"/>
    </xf>
    <xf numFmtId="168" fontId="47" fillId="0" borderId="9" xfId="1" applyNumberFormat="1" applyFont="1" applyBorder="1" applyAlignment="1">
      <alignment horizontal="left" vertical="center" wrapText="1" indent="1" readingOrder="1"/>
    </xf>
    <xf numFmtId="168" fontId="47" fillId="0" borderId="8" xfId="1" applyNumberFormat="1" applyFont="1" applyBorder="1" applyAlignment="1">
      <alignment horizontal="left" vertical="center" wrapText="1" indent="1" readingOrder="1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3" fontId="46" fillId="0" borderId="0" xfId="10" applyNumberFormat="1" applyFont="1" applyAlignment="1">
      <alignment vertical="center"/>
    </xf>
    <xf numFmtId="165" fontId="46" fillId="0" borderId="0" xfId="10" applyNumberFormat="1" applyFont="1" applyAlignment="1">
      <alignment vertical="center"/>
    </xf>
    <xf numFmtId="167" fontId="0" fillId="0" borderId="4" xfId="1" applyNumberFormat="1" applyFont="1" applyBorder="1" applyAlignment="1">
      <alignment vertical="center" wrapText="1"/>
    </xf>
    <xf numFmtId="0" fontId="55" fillId="0" borderId="0" xfId="0" applyFont="1" applyAlignment="1">
      <alignment vertical="center" wrapText="1"/>
    </xf>
    <xf numFmtId="167" fontId="0" fillId="0" borderId="0" xfId="1" applyNumberFormat="1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23" fillId="0" borderId="2" xfId="2" applyFont="1" applyBorder="1" applyAlignment="1">
      <alignment horizontal="center" vertical="center" wrapText="1" readingOrder="1"/>
    </xf>
    <xf numFmtId="0" fontId="23" fillId="0" borderId="3" xfId="2" applyFont="1" applyBorder="1" applyAlignment="1">
      <alignment horizontal="center" vertical="center" wrapText="1" readingOrder="1"/>
    </xf>
    <xf numFmtId="0" fontId="25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43" fillId="0" borderId="0" xfId="8" applyFont="1" applyAlignment="1">
      <alignment horizontal="center" vertical="center" readingOrder="2"/>
    </xf>
    <xf numFmtId="0" fontId="45" fillId="0" borderId="0" xfId="9" applyFont="1" applyAlignment="1">
      <alignment horizontal="center" vertical="center"/>
    </xf>
    <xf numFmtId="0" fontId="34" fillId="0" borderId="0" xfId="0" applyFont="1" applyAlignment="1">
      <alignment horizontal="center"/>
    </xf>
  </cellXfs>
  <cellStyles count="13">
    <cellStyle name="Comma" xfId="1" builtinId="3"/>
    <cellStyle name="Comma 2" xfId="4" xr:uid="{8BE7D944-9135-401F-9A93-2AE661F9C6DD}"/>
    <cellStyle name="Comma 3" xfId="11" xr:uid="{0C1AE86A-1E29-442E-BA7D-1E3B91A00E07}"/>
    <cellStyle name="H1" xfId="8" xr:uid="{684E7F69-FA9F-49F6-96EB-7264D99A33ED}"/>
    <cellStyle name="H2" xfId="9" xr:uid="{92E9BA73-B92F-484D-B40F-7295AA85F429}"/>
    <cellStyle name="Hyperlink 2" xfId="3" xr:uid="{17750C11-A4AE-440E-8317-0B251750BCB5}"/>
    <cellStyle name="Normal" xfId="0" builtinId="0"/>
    <cellStyle name="Normal 2" xfId="2" xr:uid="{2749B23D-6A0C-4913-8600-0F2B26CFF969}"/>
    <cellStyle name="Normal 2 2" xfId="6" xr:uid="{93F62F04-2E94-4F1D-A005-26E88F68B96B}"/>
    <cellStyle name="Normal 3" xfId="7" xr:uid="{F351BF32-A6DF-491C-B236-9A6F0FB29D01}"/>
    <cellStyle name="Normal 4" xfId="10" xr:uid="{AEC770C5-F484-49ED-8686-79A191D1549A}"/>
    <cellStyle name="Normal 6" xfId="12" xr:uid="{22274230-22AC-4318-884A-DBAA7C9AA7FC}"/>
    <cellStyle name="Percent 2" xfId="5" xr:uid="{76511C0E-CA9B-48EA-9699-D9D7334754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ustomXml" Target="../customXml/item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1">
              <a:defRPr sz="800" b="1" i="0" u="none" strike="noStrike" kern="1200" baseline="0">
                <a:solidFill>
                  <a:srgbClr val="40A29B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r>
              <a:rPr lang="ar-QA" sz="800" b="1" i="0" u="none" strike="noStrike" kern="1200" baseline="0">
                <a:solidFill>
                  <a:srgbClr val="40A29B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rPr>
              <a:t>الناتج المحلي الاجمالي الحقيقي بأسعار 2018 </a:t>
            </a:r>
            <a:endParaRPr lang="en-US" sz="800" b="1" i="0" u="none" strike="noStrike" kern="1200" baseline="0">
              <a:solidFill>
                <a:srgbClr val="40A29B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endParaRPr>
          </a:p>
        </c:rich>
      </c:tx>
      <c:layout>
        <c:manualLayout>
          <c:xMode val="edge"/>
          <c:yMode val="edge"/>
          <c:x val="2.0615008554381961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814127785586346"/>
          <c:y val="6.6054754104642024E-2"/>
          <c:w val="0.79172503664549554"/>
          <c:h val="0.72724332816062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'مؤشرات أخرى  Other'!$A$6</c:f>
              <c:strCache>
                <c:ptCount val="1"/>
                <c:pt idx="0">
                  <c:v>الناتج المحلي الاجمالي الحقيقي (مليون ريال قطري) </c:v>
                </c:pt>
              </c:strCache>
            </c:strRef>
          </c:tx>
          <c:spPr>
            <a:solidFill>
              <a:srgbClr val="ACDEDA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0.3517067636827885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42B-486B-8F65-CAE2EBC5390B}"/>
                </c:ext>
              </c:extLst>
            </c:dLbl>
            <c:dLbl>
              <c:idx val="1"/>
              <c:layout>
                <c:manualLayout>
                  <c:x val="0"/>
                  <c:y val="0.3370202003848574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42B-486B-8F65-CAE2EBC5390B}"/>
                </c:ext>
              </c:extLst>
            </c:dLbl>
            <c:dLbl>
              <c:idx val="2"/>
              <c:layout>
                <c:manualLayout>
                  <c:x val="0"/>
                  <c:y val="0.4254789901195278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42B-486B-8F65-CAE2EBC5390B}"/>
                </c:ext>
              </c:extLst>
            </c:dLbl>
            <c:dLbl>
              <c:idx val="3"/>
              <c:layout>
                <c:manualLayout>
                  <c:x val="0"/>
                  <c:y val="0.395766453576582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42B-486B-8F65-CAE2EBC5390B}"/>
                </c:ext>
              </c:extLst>
            </c:dLbl>
            <c:dLbl>
              <c:idx val="4"/>
              <c:layout>
                <c:manualLayout>
                  <c:x val="1.0645304083949372E-3"/>
                  <c:y val="0.3370202003848573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42B-486B-8F65-CAE2EBC5390B}"/>
                </c:ext>
              </c:extLst>
            </c:dLbl>
            <c:dLbl>
              <c:idx val="5"/>
              <c:layout>
                <c:manualLayout>
                  <c:x val="0"/>
                  <c:y val="0.2489008205972688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42B-486B-8F65-CAE2EBC5390B}"/>
                </c:ext>
              </c:extLst>
            </c:dLbl>
            <c:dLbl>
              <c:idx val="6"/>
              <c:layout>
                <c:manualLayout>
                  <c:x val="0"/>
                  <c:y val="0.3370202003848573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42B-486B-8F65-CAE2EBC5390B}"/>
                </c:ext>
              </c:extLst>
            </c:dLbl>
            <c:dLbl>
              <c:idx val="7"/>
              <c:layout>
                <c:manualLayout>
                  <c:x val="1.0645304083949372E-3"/>
                  <c:y val="0.3003037921400287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42B-486B-8F65-CAE2EBC5390B}"/>
                </c:ext>
              </c:extLst>
            </c:dLbl>
            <c:dLbl>
              <c:idx val="8"/>
              <c:layout>
                <c:manualLayout>
                  <c:x val="1.0645304083949372E-3"/>
                  <c:y val="0.2782739471931317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42B-486B-8F65-CAE2EBC5390B}"/>
                </c:ext>
              </c:extLst>
            </c:dLbl>
            <c:dLbl>
              <c:idx val="9"/>
              <c:layout>
                <c:manualLayout>
                  <c:x val="1.0645304083949372E-3"/>
                  <c:y val="0.2635873838952003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42B-486B-8F65-CAE2EBC5390B}"/>
                </c:ext>
              </c:extLst>
            </c:dLbl>
            <c:dLbl>
              <c:idx val="10"/>
              <c:layout>
                <c:manualLayout>
                  <c:x val="-1.0645304083950152E-3"/>
                  <c:y val="0.3296769187358916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42B-486B-8F65-CAE2EBC5390B}"/>
                </c:ext>
              </c:extLst>
            </c:dLbl>
            <c:dLbl>
              <c:idx val="11"/>
              <c:layout>
                <c:manualLayout>
                  <c:x val="1.7955358959234604E-3"/>
                  <c:y val="0.3150967462901972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42B-486B-8F65-CAE2EBC5390B}"/>
                </c:ext>
              </c:extLst>
            </c:dLbl>
            <c:dLbl>
              <c:idx val="12"/>
              <c:layout>
                <c:manualLayout>
                  <c:x val="1.0645304083949372E-3"/>
                  <c:y val="0.3223336370869259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42B-486B-8F65-CAE2EBC5390B}"/>
                </c:ext>
              </c:extLst>
            </c:dLbl>
            <c:dLbl>
              <c:idx val="13"/>
              <c:layout>
                <c:manualLayout>
                  <c:x val="0"/>
                  <c:y val="0.395766453576582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42B-486B-8F65-CAE2EBC5390B}"/>
                </c:ext>
              </c:extLst>
            </c:dLbl>
            <c:dLbl>
              <c:idx val="14"/>
              <c:layout>
                <c:manualLayout>
                  <c:x val="0"/>
                  <c:y val="0.4618559884172741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42B-486B-8F65-CAE2EBC5390B}"/>
                </c:ext>
              </c:extLst>
            </c:dLbl>
            <c:dLbl>
              <c:idx val="15"/>
              <c:layout>
                <c:manualLayout>
                  <c:x val="1.8449066369096643E-4"/>
                  <c:y val="0.4796897550234984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42B-486B-8F65-CAE2EBC5390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'مؤشرات أخرى  Other'!$B$5:$Q$5</c:f>
              <c:strCache>
                <c:ptCount val="16"/>
                <c:pt idx="0">
                  <c:v>2019Q1</c:v>
                </c:pt>
                <c:pt idx="1">
                  <c:v>2019Q2</c:v>
                </c:pt>
                <c:pt idx="2">
                  <c:v>2019Q3</c:v>
                </c:pt>
                <c:pt idx="3">
                  <c:v>2019Q4</c:v>
                </c:pt>
                <c:pt idx="4">
                  <c:v>2020Q1</c:v>
                </c:pt>
                <c:pt idx="5">
                  <c:v>2020Q2</c:v>
                </c:pt>
                <c:pt idx="6">
                  <c:v>2020Q3</c:v>
                </c:pt>
                <c:pt idx="7">
                  <c:v>2020Q4</c:v>
                </c:pt>
                <c:pt idx="8">
                  <c:v>2021Q1</c:v>
                </c:pt>
                <c:pt idx="9">
                  <c:v>2021Q2</c:v>
                </c:pt>
                <c:pt idx="10">
                  <c:v>2021Q3</c:v>
                </c:pt>
                <c:pt idx="11">
                  <c:v>2021Q4</c:v>
                </c:pt>
                <c:pt idx="12">
                  <c:v>2022Q1*</c:v>
                </c:pt>
                <c:pt idx="13">
                  <c:v>2022Q2*</c:v>
                </c:pt>
                <c:pt idx="14">
                  <c:v>2022Q3*</c:v>
                </c:pt>
                <c:pt idx="15">
                  <c:v>2022Q4*</c:v>
                </c:pt>
              </c:strCache>
            </c:strRef>
          </c:cat>
          <c:val>
            <c:numRef>
              <c:f>'مؤشرات أخرى  Other'!$B$6:$Q$6</c:f>
              <c:numCache>
                <c:formatCode>_-* #,##0_-;_-* #,##0\-;_-* "-"??_-;_-@_-</c:formatCode>
                <c:ptCount val="16"/>
                <c:pt idx="0">
                  <c:v>166107.18258459066</c:v>
                </c:pt>
                <c:pt idx="1">
                  <c:v>165024.95261801724</c:v>
                </c:pt>
                <c:pt idx="2">
                  <c:v>171410.46401106069</c:v>
                </c:pt>
                <c:pt idx="3">
                  <c:v>169389.53461962493</c:v>
                </c:pt>
                <c:pt idx="4">
                  <c:v>165614.97686289117</c:v>
                </c:pt>
                <c:pt idx="5">
                  <c:v>155452.71832055011</c:v>
                </c:pt>
                <c:pt idx="6">
                  <c:v>163897.51391119897</c:v>
                </c:pt>
                <c:pt idx="7">
                  <c:v>163062.24027419742</c:v>
                </c:pt>
                <c:pt idx="8">
                  <c:v>162182.83413448551</c:v>
                </c:pt>
                <c:pt idx="9">
                  <c:v>161924.61715885845</c:v>
                </c:pt>
                <c:pt idx="10">
                  <c:v>167781.84830507904</c:v>
                </c:pt>
                <c:pt idx="11">
                  <c:v>166680.56310551832</c:v>
                </c:pt>
                <c:pt idx="12">
                  <c:v>165599.93139756756</c:v>
                </c:pt>
                <c:pt idx="13">
                  <c:v>168473.60678821625</c:v>
                </c:pt>
                <c:pt idx="14">
                  <c:v>175199.5372421694</c:v>
                </c:pt>
                <c:pt idx="15">
                  <c:v>177015.14482775584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42B-486B-8F65-CAE2EBC539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3"/>
        <c:axId val="60847232"/>
        <c:axId val="60848768"/>
      </c:barChart>
      <c:lineChart>
        <c:grouping val="standard"/>
        <c:varyColors val="0"/>
        <c:ser>
          <c:idx val="1"/>
          <c:order val="1"/>
          <c:tx>
            <c:strRef>
              <c:f>'مؤشرات أخرى  Other'!$A$7</c:f>
              <c:strCache>
                <c:ptCount val="1"/>
                <c:pt idx="0">
                  <c:v>معدل النمو الربعي الحقيقي </c:v>
                </c:pt>
              </c:strCache>
            </c:strRef>
          </c:tx>
          <c:spPr>
            <a:ln w="28575">
              <a:solidFill>
                <a:srgbClr val="40A29B"/>
              </a:solidFill>
            </a:ln>
          </c:spPr>
          <c:marker>
            <c:symbol val="square"/>
            <c:size val="5"/>
            <c:spPr>
              <a:solidFill>
                <a:srgbClr val="40A29B"/>
              </a:solidFill>
              <a:ln>
                <a:solidFill>
                  <a:srgbClr val="40A29B"/>
                </a:solidFill>
              </a:ln>
            </c:spPr>
          </c:marker>
          <c:dLbls>
            <c:dLbl>
              <c:idx val="0"/>
              <c:layout>
                <c:manualLayout>
                  <c:x val="-1.4549532222706803E-2"/>
                  <c:y val="-5.46889455278836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42B-486B-8F65-CAE2EBC5390B}"/>
                </c:ext>
              </c:extLst>
            </c:dLbl>
            <c:dLbl>
              <c:idx val="1"/>
              <c:layout>
                <c:manualLayout>
                  <c:x val="-1.4549532222706803E-2"/>
                  <c:y val="-3.2659100580986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42B-486B-8F65-CAE2EBC5390B}"/>
                </c:ext>
              </c:extLst>
            </c:dLbl>
            <c:dLbl>
              <c:idx val="2"/>
              <c:layout>
                <c:manualLayout>
                  <c:x val="-1.4196057834344522E-2"/>
                  <c:y val="8.84240970654627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42B-486B-8F65-CAE2EBC5390B}"/>
                </c:ext>
              </c:extLst>
            </c:dLbl>
            <c:dLbl>
              <c:idx val="6"/>
              <c:layout>
                <c:manualLayout>
                  <c:x val="-1.2420471405916927E-2"/>
                  <c:y val="0.1068632507493616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42B-486B-8F65-CAE2EBC5390B}"/>
                </c:ext>
              </c:extLst>
            </c:dLbl>
            <c:dLbl>
              <c:idx val="11"/>
              <c:layout>
                <c:manualLayout>
                  <c:x val="-8.8517798990340579E-3"/>
                  <c:y val="-5.53839553343448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42B-486B-8F65-CAE2EBC5390B}"/>
                </c:ext>
              </c:extLst>
            </c:dLbl>
            <c:dLbl>
              <c:idx val="15"/>
              <c:layout>
                <c:manualLayout>
                  <c:x val="-1.3273185409428873E-2"/>
                  <c:y val="-8.37666062243274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42B-486B-8F65-CAE2EBC5390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'مؤشرات أخرى  Other'!$B$5:$Q$5</c:f>
              <c:strCache>
                <c:ptCount val="16"/>
                <c:pt idx="0">
                  <c:v>2019Q1</c:v>
                </c:pt>
                <c:pt idx="1">
                  <c:v>2019Q2</c:v>
                </c:pt>
                <c:pt idx="2">
                  <c:v>2019Q3</c:v>
                </c:pt>
                <c:pt idx="3">
                  <c:v>2019Q4</c:v>
                </c:pt>
                <c:pt idx="4">
                  <c:v>2020Q1</c:v>
                </c:pt>
                <c:pt idx="5">
                  <c:v>2020Q2</c:v>
                </c:pt>
                <c:pt idx="6">
                  <c:v>2020Q3</c:v>
                </c:pt>
                <c:pt idx="7">
                  <c:v>2020Q4</c:v>
                </c:pt>
                <c:pt idx="8">
                  <c:v>2021Q1</c:v>
                </c:pt>
                <c:pt idx="9">
                  <c:v>2021Q2</c:v>
                </c:pt>
                <c:pt idx="10">
                  <c:v>2021Q3</c:v>
                </c:pt>
                <c:pt idx="11">
                  <c:v>2021Q4</c:v>
                </c:pt>
                <c:pt idx="12">
                  <c:v>2022Q1*</c:v>
                </c:pt>
                <c:pt idx="13">
                  <c:v>2022Q2*</c:v>
                </c:pt>
                <c:pt idx="14">
                  <c:v>2022Q3*</c:v>
                </c:pt>
                <c:pt idx="15">
                  <c:v>2022Q4*</c:v>
                </c:pt>
              </c:strCache>
            </c:strRef>
          </c:cat>
          <c:val>
            <c:numRef>
              <c:f>'مؤشرات أخرى  Other'!$B$7:$Q$7</c:f>
              <c:numCache>
                <c:formatCode>0.0</c:formatCode>
                <c:ptCount val="16"/>
                <c:pt idx="0">
                  <c:v>-1.9779306974195379</c:v>
                </c:pt>
                <c:pt idx="1">
                  <c:v>-0.35223025709288436</c:v>
                </c:pt>
                <c:pt idx="2">
                  <c:v>3.8417030155972043</c:v>
                </c:pt>
                <c:pt idx="3">
                  <c:v>-1.1780721089104276</c:v>
                </c:pt>
                <c:pt idx="4">
                  <c:v>-2.3727048465038223</c:v>
                </c:pt>
                <c:pt idx="5">
                  <c:v>-6.1360746080073199</c:v>
                </c:pt>
                <c:pt idx="6">
                  <c:v>5.4323884984985256</c:v>
                </c:pt>
                <c:pt idx="7">
                  <c:v>-0.50963166985808073</c:v>
                </c:pt>
                <c:pt idx="8">
                  <c:v>-0.55898953640223681</c:v>
                </c:pt>
                <c:pt idx="9">
                  <c:v>-0.25707088813722123</c:v>
                </c:pt>
                <c:pt idx="10">
                  <c:v>3.7335757357452195</c:v>
                </c:pt>
                <c:pt idx="11">
                  <c:v>-0.65075768993371563</c:v>
                </c:pt>
                <c:pt idx="12">
                  <c:v>-0.18728026724014057</c:v>
                </c:pt>
                <c:pt idx="13">
                  <c:v>1.7353119451176866</c:v>
                </c:pt>
                <c:pt idx="14">
                  <c:v>3.9922754561835632</c:v>
                </c:pt>
                <c:pt idx="15">
                  <c:v>1.0363084367493514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D42B-486B-8F65-CAE2EBC539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868864"/>
        <c:axId val="60867328"/>
      </c:lineChart>
      <c:catAx>
        <c:axId val="60847232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/>
            </a:solidFill>
          </a:ln>
        </c:spPr>
        <c:txPr>
          <a:bodyPr/>
          <a:lstStyle/>
          <a:p>
            <a:pPr rtl="0">
              <a:defRPr sz="6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0848768"/>
        <c:crosses val="autoZero"/>
        <c:auto val="1"/>
        <c:lblAlgn val="ctr"/>
        <c:lblOffset val="100"/>
        <c:noMultiLvlLbl val="0"/>
      </c:catAx>
      <c:valAx>
        <c:axId val="60848768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/>
              </a:solidFill>
            </a:ln>
          </c:spPr>
        </c:majorGridlines>
        <c:numFmt formatCode="_-* #,##0_-;_-* #,##0\-;_-* &quot;-&quot;??_-;_-@_-" sourceLinked="1"/>
        <c:majorTickMark val="out"/>
        <c:minorTickMark val="none"/>
        <c:tickLblPos val="nextTo"/>
        <c:spPr>
          <a:ln>
            <a:solidFill>
              <a:schemeClr val="bg1"/>
            </a:solidFill>
          </a:ln>
        </c:spPr>
        <c:txPr>
          <a:bodyPr/>
          <a:lstStyle/>
          <a:p>
            <a:pPr>
              <a:defRPr sz="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0847232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8.2060946201144823E-4"/>
                <c:y val="0.38044074055018856"/>
              </c:manualLayout>
            </c:layout>
            <c:tx>
              <c:rich>
                <a:bodyPr/>
                <a:lstStyle/>
                <a:p>
                  <a:pPr algn="ctr" rtl="1">
                    <a:defRPr sz="600" b="0" i="0" u="none" strike="noStrike" kern="1200" baseline="0">
                      <a:solidFill>
                        <a:sysClr val="windowText" lastClr="000000"/>
                      </a:solidFill>
                      <a:latin typeface="Sakkal Majalla" panose="02000000000000000000" pitchFamily="2" charset="-78"/>
                      <a:ea typeface="+mn-ea"/>
                      <a:cs typeface="Sakkal Majalla" panose="02000000000000000000" pitchFamily="2" charset="-78"/>
                    </a:defRPr>
                  </a:pPr>
                  <a:r>
                    <a:rPr lang="ar-QA" sz="600" b="0" i="0" u="none" strike="noStrike" kern="1200" baseline="0">
                      <a:solidFill>
                        <a:sysClr val="windowText" lastClr="000000"/>
                      </a:solidFill>
                      <a:latin typeface="Sakkal Majalla" panose="02000000000000000000" pitchFamily="2" charset="-78"/>
                      <a:ea typeface="+mn-ea"/>
                      <a:cs typeface="Sakkal Majalla" panose="02000000000000000000" pitchFamily="2" charset="-78"/>
                    </a:rPr>
                    <a:t>(مليون ريال</a:t>
                  </a:r>
                  <a:r>
                    <a:rPr lang="en-US" sz="600" b="0" i="0" u="none" strike="noStrike" kern="1200" baseline="0">
                      <a:solidFill>
                        <a:sysClr val="windowText" lastClr="000000"/>
                      </a:solidFill>
                      <a:latin typeface="Sakkal Majalla" panose="02000000000000000000" pitchFamily="2" charset="-78"/>
                      <a:ea typeface="+mn-ea"/>
                      <a:cs typeface="Sakkal Majalla" panose="02000000000000000000" pitchFamily="2" charset="-78"/>
                    </a:rPr>
                    <a:t> </a:t>
                  </a:r>
                  <a:r>
                    <a:rPr lang="ar-QA" sz="600" b="0" i="0" u="none" strike="noStrike" kern="1200" baseline="0">
                      <a:solidFill>
                        <a:sysClr val="windowText" lastClr="000000"/>
                      </a:solidFill>
                      <a:latin typeface="Sakkal Majalla" panose="02000000000000000000" pitchFamily="2" charset="-78"/>
                      <a:ea typeface="+mn-ea"/>
                      <a:cs typeface="Sakkal Majalla" panose="02000000000000000000" pitchFamily="2" charset="-78"/>
                    </a:rPr>
                    <a:t>)</a:t>
                  </a:r>
                  <a:endParaRPr lang="en-US" sz="600" b="0" i="0" u="none" strike="noStrike" kern="1200" baseline="0">
                    <a:solidFill>
                      <a:sysClr val="windowText" lastClr="000000"/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endParaRPr>
                </a:p>
              </c:rich>
            </c:tx>
          </c:dispUnitsLbl>
        </c:dispUnits>
      </c:valAx>
      <c:valAx>
        <c:axId val="60867328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>
            <a:solidFill>
              <a:schemeClr val="bg1"/>
            </a:solidFill>
          </a:ln>
        </c:spPr>
        <c:txPr>
          <a:bodyPr/>
          <a:lstStyle/>
          <a:p>
            <a:pPr>
              <a:defRPr sz="1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0868864"/>
        <c:crosses val="max"/>
        <c:crossBetween val="between"/>
        <c:majorUnit val="1"/>
      </c:valAx>
      <c:catAx>
        <c:axId val="608688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867328"/>
        <c:crosses val="autoZero"/>
        <c:auto val="1"/>
        <c:lblAlgn val="ctr"/>
        <c:lblOffset val="100"/>
        <c:noMultiLvlLbl val="0"/>
      </c:catAx>
      <c:spPr>
        <a:solidFill>
          <a:srgbClr val="F1F9F8"/>
        </a:solidFill>
      </c:spPr>
    </c:plotArea>
    <c:legend>
      <c:legendPos val="r"/>
      <c:legendEntry>
        <c:idx val="0"/>
        <c:txPr>
          <a:bodyPr/>
          <a:lstStyle/>
          <a:p>
            <a:pPr>
              <a:defRPr sz="600" b="1">
                <a:latin typeface="Sakkal Majalla" panose="02000000000000000000" pitchFamily="2" charset="-78"/>
                <a:cs typeface="Sakkal Majalla" panose="02000000000000000000" pitchFamily="2" charset="-78"/>
              </a:defRPr>
            </a:pPr>
            <a:endParaRPr lang="en-US"/>
          </a:p>
        </c:txPr>
      </c:legendEntry>
      <c:layout>
        <c:manualLayout>
          <c:xMode val="edge"/>
          <c:yMode val="edge"/>
          <c:x val="0"/>
          <c:y val="0.83498074645431231"/>
          <c:w val="0.99379451241691874"/>
          <c:h val="0.16017741498865126"/>
        </c:manualLayout>
      </c:layout>
      <c:overlay val="0"/>
      <c:txPr>
        <a:bodyPr/>
        <a:lstStyle/>
        <a:p>
          <a:pPr>
            <a:defRPr sz="600" b="1">
              <a:latin typeface="Sakkal Majalla" panose="02000000000000000000" pitchFamily="2" charset="-78"/>
              <a:cs typeface="Sakkal Majalla" panose="020000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1">
              <a:defRPr sz="800" b="1" i="0" u="none" strike="noStrike" kern="1200" baseline="0">
                <a:solidFill>
                  <a:srgbClr val="40A29B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r>
              <a:rPr lang="ar-QA" sz="1000" b="1" i="0" u="none" strike="noStrike" kern="1200" baseline="0">
                <a:solidFill>
                  <a:srgbClr val="40A29B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rPr>
              <a:t>الناتج المحلي الاجمالي بالاسعار الجارية  </a:t>
            </a:r>
            <a:endParaRPr lang="en-US" sz="1000" b="1" i="0" u="none" strike="noStrike" kern="1200" baseline="0">
              <a:solidFill>
                <a:srgbClr val="40A29B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endParaRPr>
          </a:p>
          <a:p>
            <a:pPr algn="ctr" rtl="1">
              <a:defRPr sz="800">
                <a:solidFill>
                  <a:srgbClr val="40A29B"/>
                </a:solidFill>
                <a:latin typeface="Sakkal Majalla" panose="02000000000000000000" pitchFamily="2" charset="-78"/>
                <a:cs typeface="Sakkal Majalla" panose="02000000000000000000" pitchFamily="2" charset="-78"/>
              </a:defRPr>
            </a:pPr>
            <a:r>
              <a:rPr lang="ar-QA" sz="800" b="1" i="0" u="none" strike="noStrike" kern="1200" baseline="0">
                <a:solidFill>
                  <a:srgbClr val="40A29B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rPr>
              <a:t>(مليار ريال قطري) </a:t>
            </a:r>
            <a:endParaRPr lang="en-US" sz="800" b="1" i="0" u="none" strike="noStrike" kern="1200" baseline="0">
              <a:solidFill>
                <a:srgbClr val="40A29B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endParaRPr>
          </a:p>
        </c:rich>
      </c:tx>
      <c:layout>
        <c:manualLayout>
          <c:xMode val="edge"/>
          <c:yMode val="edge"/>
          <c:x val="0.373635425785347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1">
            <a:defRPr sz="800" b="1" i="0" u="none" strike="noStrike" kern="1200" baseline="0">
              <a:solidFill>
                <a:srgbClr val="40A29B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424569793201315"/>
          <c:y val="0.21846257313073961"/>
          <c:w val="0.74989003410887023"/>
          <c:h val="0.5696873654737845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'مؤشرات أخرى  Other'!$A$55:$A$59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'مؤشرات أخرى  Other'!$B$55:$B$59</c:f>
              <c:numCache>
                <c:formatCode>_-* #,##0_-;_-* #,##0\-;_-* "-"??_-;_-@_-</c:formatCode>
                <c:ptCount val="5"/>
                <c:pt idx="0">
                  <c:v>667339.2318800803</c:v>
                </c:pt>
                <c:pt idx="1">
                  <c:v>641991.41438825696</c:v>
                </c:pt>
                <c:pt idx="2">
                  <c:v>525657.36257678352</c:v>
                </c:pt>
                <c:pt idx="3">
                  <c:v>654224.51477963885</c:v>
                </c:pt>
                <c:pt idx="4">
                  <c:v>859980.22233633848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'مؤشرات أخرى  Other'!#REF!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01C-471E-AEB0-4920320D4EF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71"/>
        <c:axId val="60622336"/>
        <c:axId val="60623872"/>
      </c:barChart>
      <c:catAx>
        <c:axId val="60622336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bg1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bg1"/>
            </a:solidFill>
            <a:prstDash val="solid"/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 rtl="0">
              <a:defRPr sz="6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0623872"/>
        <c:crosses val="autoZero"/>
        <c:auto val="1"/>
        <c:lblAlgn val="ctr"/>
        <c:lblOffset val="100"/>
        <c:noMultiLvlLbl val="0"/>
      </c:catAx>
      <c:valAx>
        <c:axId val="60623872"/>
        <c:scaling>
          <c:orientation val="minMax"/>
        </c:scaling>
        <c:delete val="1"/>
        <c:axPos val="l"/>
        <c:majorGridlines>
          <c:spPr>
            <a:ln w="6350" cap="flat" cmpd="sng" algn="ctr">
              <a:solidFill>
                <a:schemeClr val="bg1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600" b="0" i="0" u="none" strike="noStrike" kern="1200" baseline="0">
                    <a:solidFill>
                      <a:schemeClr val="tx1"/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r>
                  <a:rPr lang="ar-QA" sz="600" b="0">
                    <a:latin typeface="Sakkal Majalla" panose="02000000000000000000" pitchFamily="2" charset="-78"/>
                    <a:cs typeface="Sakkal Majalla" panose="02000000000000000000" pitchFamily="2" charset="-78"/>
                  </a:rPr>
                  <a:t>مليار ريال قطري</a:t>
                </a:r>
                <a:endParaRPr lang="en-US" sz="600" b="0">
                  <a:latin typeface="Sakkal Majalla" panose="02000000000000000000" pitchFamily="2" charset="-78"/>
                  <a:cs typeface="Sakkal Majalla" panose="02000000000000000000" pitchFamily="2" charset="-78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600" b="0" i="0" u="none" strike="noStrike" kern="1200" baseline="0">
                  <a:solidFill>
                    <a:schemeClr val="tx1"/>
                  </a:solidFill>
                  <a:latin typeface="Sakkal Majalla" panose="02000000000000000000" pitchFamily="2" charset="-78"/>
                  <a:ea typeface="+mn-ea"/>
                  <a:cs typeface="Sakkal Majalla" panose="02000000000000000000" pitchFamily="2" charset="-78"/>
                </a:defRPr>
              </a:pPr>
              <a:endParaRPr lang="en-US"/>
            </a:p>
          </c:txPr>
        </c:title>
        <c:numFmt formatCode="_-* #,##0_-;_-* #,##0\-;_-* &quot;-&quot;??_-;_-@_-" sourceLinked="1"/>
        <c:majorTickMark val="out"/>
        <c:minorTickMark val="none"/>
        <c:tickLblPos val="nextTo"/>
        <c:crossAx val="60622336"/>
        <c:crosses val="autoZero"/>
        <c:crossBetween val="between"/>
      </c:valAx>
      <c:spPr>
        <a:solidFill>
          <a:srgbClr val="F1F9F8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'مؤشرات أخرى  Other'!$A$25</c:f>
              <c:strCache>
                <c:ptCount val="1"/>
                <c:pt idx="0">
                  <c:v>التعدين والمحاجر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'مؤشرات أخرى  Other'!$B$24:$R$24</c:f>
              <c:strCache>
                <c:ptCount val="17"/>
                <c:pt idx="0">
                  <c:v>2019Q1</c:v>
                </c:pt>
                <c:pt idx="1">
                  <c:v>2019Q2</c:v>
                </c:pt>
                <c:pt idx="2">
                  <c:v>2019Q3</c:v>
                </c:pt>
                <c:pt idx="3">
                  <c:v>2019Q4</c:v>
                </c:pt>
                <c:pt idx="4">
                  <c:v>2020Q1</c:v>
                </c:pt>
                <c:pt idx="5">
                  <c:v>2020Q2</c:v>
                </c:pt>
                <c:pt idx="6">
                  <c:v>2020Q3</c:v>
                </c:pt>
                <c:pt idx="7">
                  <c:v>2020Q4</c:v>
                </c:pt>
                <c:pt idx="8">
                  <c:v>2021Q1</c:v>
                </c:pt>
                <c:pt idx="9">
                  <c:v>2021Q2</c:v>
                </c:pt>
                <c:pt idx="10">
                  <c:v>2021Q3</c:v>
                </c:pt>
                <c:pt idx="11">
                  <c:v>2021Q4</c:v>
                </c:pt>
                <c:pt idx="12">
                  <c:v>2022Q1*</c:v>
                </c:pt>
                <c:pt idx="13">
                  <c:v>2022Q2*</c:v>
                </c:pt>
                <c:pt idx="14">
                  <c:v>2022Q3*</c:v>
                </c:pt>
                <c:pt idx="15">
                  <c:v>2022Q4*</c:v>
                </c:pt>
                <c:pt idx="16">
                  <c:v>2023Q1*</c:v>
                </c:pt>
              </c:strCache>
            </c:strRef>
          </c:cat>
          <c:val>
            <c:numRef>
              <c:f>'مؤشرات أخرى  Other'!$B$25:$R$25</c:f>
              <c:numCache>
                <c:formatCode>_-* #,##0_-;_-* #,##0\-;_-* "-"??_-;_-@_-</c:formatCode>
                <c:ptCount val="17"/>
                <c:pt idx="0">
                  <c:v>64257.94294231922</c:v>
                </c:pt>
                <c:pt idx="1">
                  <c:v>63561.401710501057</c:v>
                </c:pt>
                <c:pt idx="2">
                  <c:v>65518.443492162216</c:v>
                </c:pt>
                <c:pt idx="3">
                  <c:v>62542.581850106799</c:v>
                </c:pt>
                <c:pt idx="4">
                  <c:v>64320.96281909589</c:v>
                </c:pt>
                <c:pt idx="5">
                  <c:v>62733.036188243794</c:v>
                </c:pt>
                <c:pt idx="6">
                  <c:v>63151.036072218179</c:v>
                </c:pt>
                <c:pt idx="7">
                  <c:v>60455.968006155868</c:v>
                </c:pt>
                <c:pt idx="8">
                  <c:v>62865.616007013246</c:v>
                </c:pt>
                <c:pt idx="9">
                  <c:v>63146.08379066315</c:v>
                </c:pt>
                <c:pt idx="10">
                  <c:v>62684.759849051894</c:v>
                </c:pt>
                <c:pt idx="11">
                  <c:v>61253.478394520302</c:v>
                </c:pt>
                <c:pt idx="12">
                  <c:v>61856.089099319775</c:v>
                </c:pt>
                <c:pt idx="13">
                  <c:v>63883.501888431543</c:v>
                </c:pt>
                <c:pt idx="14">
                  <c:v>64369.865702977826</c:v>
                </c:pt>
                <c:pt idx="15">
                  <c:v>64179.828842606395</c:v>
                </c:pt>
                <c:pt idx="16">
                  <c:v>64369.479560045686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E9-4715-8171-7FC63C9FF512}"/>
            </c:ext>
          </c:extLst>
        </c:ser>
        <c:ser>
          <c:idx val="1"/>
          <c:order val="1"/>
          <c:tx>
            <c:strRef>
              <c:f>'مؤشرات أخرى  Other'!$A$26</c:f>
              <c:strCache>
                <c:ptCount val="1"/>
                <c:pt idx="0">
                  <c:v>غير التعدين والمحاجر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'مؤشرات أخرى  Other'!$B$24:$R$24</c:f>
              <c:strCache>
                <c:ptCount val="17"/>
                <c:pt idx="0">
                  <c:v>2019Q1</c:v>
                </c:pt>
                <c:pt idx="1">
                  <c:v>2019Q2</c:v>
                </c:pt>
                <c:pt idx="2">
                  <c:v>2019Q3</c:v>
                </c:pt>
                <c:pt idx="3">
                  <c:v>2019Q4</c:v>
                </c:pt>
                <c:pt idx="4">
                  <c:v>2020Q1</c:v>
                </c:pt>
                <c:pt idx="5">
                  <c:v>2020Q2</c:v>
                </c:pt>
                <c:pt idx="6">
                  <c:v>2020Q3</c:v>
                </c:pt>
                <c:pt idx="7">
                  <c:v>2020Q4</c:v>
                </c:pt>
                <c:pt idx="8">
                  <c:v>2021Q1</c:v>
                </c:pt>
                <c:pt idx="9">
                  <c:v>2021Q2</c:v>
                </c:pt>
                <c:pt idx="10">
                  <c:v>2021Q3</c:v>
                </c:pt>
                <c:pt idx="11">
                  <c:v>2021Q4</c:v>
                </c:pt>
                <c:pt idx="12">
                  <c:v>2022Q1*</c:v>
                </c:pt>
                <c:pt idx="13">
                  <c:v>2022Q2*</c:v>
                </c:pt>
                <c:pt idx="14">
                  <c:v>2022Q3*</c:v>
                </c:pt>
                <c:pt idx="15">
                  <c:v>2022Q4*</c:v>
                </c:pt>
                <c:pt idx="16">
                  <c:v>2023Q1*</c:v>
                </c:pt>
              </c:strCache>
            </c:strRef>
          </c:cat>
          <c:val>
            <c:numRef>
              <c:f>'مؤشرات أخرى  Other'!$B$26:$R$26</c:f>
              <c:numCache>
                <c:formatCode>_-* #,##0_-;_-* #,##0\-;_-* "-"??_-;_-@_-</c:formatCode>
                <c:ptCount val="17"/>
                <c:pt idx="0">
                  <c:v>101849.23964227144</c:v>
                </c:pt>
                <c:pt idx="1">
                  <c:v>101463.55090751618</c:v>
                </c:pt>
                <c:pt idx="2">
                  <c:v>105892.02051889847</c:v>
                </c:pt>
                <c:pt idx="3">
                  <c:v>106846.95276951813</c:v>
                </c:pt>
                <c:pt idx="4">
                  <c:v>101294.01404379531</c:v>
                </c:pt>
                <c:pt idx="5">
                  <c:v>92719.682132306334</c:v>
                </c:pt>
                <c:pt idx="6">
                  <c:v>100746.47783898082</c:v>
                </c:pt>
                <c:pt idx="7">
                  <c:v>102606.27226804162</c:v>
                </c:pt>
                <c:pt idx="8">
                  <c:v>99317.218127472268</c:v>
                </c:pt>
                <c:pt idx="9">
                  <c:v>98778.533368195305</c:v>
                </c:pt>
                <c:pt idx="10">
                  <c:v>105097.08845602715</c:v>
                </c:pt>
                <c:pt idx="11">
                  <c:v>105427.08471099802</c:v>
                </c:pt>
                <c:pt idx="12">
                  <c:v>103743.84229824779</c:v>
                </c:pt>
                <c:pt idx="13">
                  <c:v>104590.1048997847</c:v>
                </c:pt>
                <c:pt idx="14">
                  <c:v>110829.67153919158</c:v>
                </c:pt>
                <c:pt idx="15">
                  <c:v>112835.31598514944</c:v>
                </c:pt>
                <c:pt idx="16">
                  <c:v>104497.57301042935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E9-4715-8171-7FC63C9FF5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37916944"/>
        <c:axId val="1737917360"/>
      </c:barChart>
      <c:lineChart>
        <c:grouping val="standard"/>
        <c:varyColors val="0"/>
        <c:ser>
          <c:idx val="2"/>
          <c:order val="2"/>
          <c:tx>
            <c:strRef>
              <c:f>'مؤشرات أخرى  Other'!$A$27</c:f>
              <c:strCache>
                <c:ptCount val="1"/>
                <c:pt idx="0">
                  <c:v>معدل النمو الربعي الحقيقي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'مؤشرات أخرى  Other'!$B$24:$R$24</c:f>
              <c:strCache>
                <c:ptCount val="17"/>
                <c:pt idx="0">
                  <c:v>2019Q1</c:v>
                </c:pt>
                <c:pt idx="1">
                  <c:v>2019Q2</c:v>
                </c:pt>
                <c:pt idx="2">
                  <c:v>2019Q3</c:v>
                </c:pt>
                <c:pt idx="3">
                  <c:v>2019Q4</c:v>
                </c:pt>
                <c:pt idx="4">
                  <c:v>2020Q1</c:v>
                </c:pt>
                <c:pt idx="5">
                  <c:v>2020Q2</c:v>
                </c:pt>
                <c:pt idx="6">
                  <c:v>2020Q3</c:v>
                </c:pt>
                <c:pt idx="7">
                  <c:v>2020Q4</c:v>
                </c:pt>
                <c:pt idx="8">
                  <c:v>2021Q1</c:v>
                </c:pt>
                <c:pt idx="9">
                  <c:v>2021Q2</c:v>
                </c:pt>
                <c:pt idx="10">
                  <c:v>2021Q3</c:v>
                </c:pt>
                <c:pt idx="11">
                  <c:v>2021Q4</c:v>
                </c:pt>
                <c:pt idx="12">
                  <c:v>2022Q1*</c:v>
                </c:pt>
                <c:pt idx="13">
                  <c:v>2022Q2*</c:v>
                </c:pt>
                <c:pt idx="14">
                  <c:v>2022Q3*</c:v>
                </c:pt>
                <c:pt idx="15">
                  <c:v>2022Q4*</c:v>
                </c:pt>
                <c:pt idx="16">
                  <c:v>2023Q1*</c:v>
                </c:pt>
              </c:strCache>
            </c:strRef>
          </c:cat>
          <c:val>
            <c:numRef>
              <c:f>'مؤشرات أخرى  Other'!$B$27:$R$27</c:f>
              <c:numCache>
                <c:formatCode>_-* #,##0.0_-;_-* #,##0.0\-;_-* "-"??_-;_-@_-</c:formatCode>
                <c:ptCount val="17"/>
                <c:pt idx="0">
                  <c:v>-1.9779306974195379</c:v>
                </c:pt>
                <c:pt idx="1">
                  <c:v>-0.35223025709288436</c:v>
                </c:pt>
                <c:pt idx="2">
                  <c:v>3.8417030155972043</c:v>
                </c:pt>
                <c:pt idx="3">
                  <c:v>-1.1780721089104276</c:v>
                </c:pt>
                <c:pt idx="4">
                  <c:v>-2.3727048465038223</c:v>
                </c:pt>
                <c:pt idx="5">
                  <c:v>-6.1360746080073199</c:v>
                </c:pt>
                <c:pt idx="6">
                  <c:v>5.4323884984985256</c:v>
                </c:pt>
                <c:pt idx="7">
                  <c:v>-0.50963166985808073</c:v>
                </c:pt>
                <c:pt idx="8">
                  <c:v>-0.55898953640223681</c:v>
                </c:pt>
                <c:pt idx="9">
                  <c:v>-0.25707088813722123</c:v>
                </c:pt>
                <c:pt idx="10">
                  <c:v>3.7335757357452195</c:v>
                </c:pt>
                <c:pt idx="11">
                  <c:v>-0.65075768993371563</c:v>
                </c:pt>
                <c:pt idx="12">
                  <c:v>-0.18728026724014057</c:v>
                </c:pt>
                <c:pt idx="13">
                  <c:v>1.7353119451176866</c:v>
                </c:pt>
                <c:pt idx="14">
                  <c:v>3.9922754561835632</c:v>
                </c:pt>
                <c:pt idx="15">
                  <c:v>1.0363084367493514</c:v>
                </c:pt>
                <c:pt idx="16">
                  <c:v>-4.6030480980648747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CE9-4715-8171-7FC63C9FF5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3227056"/>
        <c:axId val="1993217904"/>
      </c:lineChart>
      <c:catAx>
        <c:axId val="1737916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7917360"/>
        <c:crosses val="autoZero"/>
        <c:auto val="1"/>
        <c:lblAlgn val="ctr"/>
        <c:lblOffset val="100"/>
        <c:noMultiLvlLbl val="0"/>
      </c:catAx>
      <c:valAx>
        <c:axId val="1737917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_-* #,##0\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7916944"/>
        <c:crosses val="autoZero"/>
        <c:crossBetween val="between"/>
      </c:valAx>
      <c:valAx>
        <c:axId val="1993217904"/>
        <c:scaling>
          <c:orientation val="minMax"/>
        </c:scaling>
        <c:delete val="0"/>
        <c:axPos val="r"/>
        <c:numFmt formatCode="_-* #,##0.0_-;_-* #,##0.0\-;_-* &quot;-&quot;??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3227056"/>
        <c:crosses val="max"/>
        <c:crossBetween val="between"/>
      </c:valAx>
      <c:catAx>
        <c:axId val="19932270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932179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5442359744094489"/>
          <c:y val="2.03592322044081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'مؤشرات أخرى  Other'!$C$115</c:f>
              <c:strCache>
                <c:ptCount val="1"/>
                <c:pt idx="0">
                  <c:v> GDP By Components Of Expenditure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'مؤشرات أخرى  Other'!$B$116:$B$120</c:f>
              <c:strCache>
                <c:ptCount val="5"/>
                <c:pt idx="0">
                  <c:v>Household Final Consumption Expenditure</c:v>
                </c:pt>
                <c:pt idx="1">
                  <c:v>Government Final Consumption Expenditure</c:v>
                </c:pt>
                <c:pt idx="2">
                  <c:v>Gross capital formation(1)</c:v>
                </c:pt>
                <c:pt idx="3">
                  <c:v>Exports (goods and services)-[F.O.B]</c:v>
                </c:pt>
                <c:pt idx="4">
                  <c:v>Imports (goods and services)-[F.O.B]</c:v>
                </c:pt>
              </c:strCache>
            </c:strRef>
          </c:cat>
          <c:val>
            <c:numRef>
              <c:f>'مؤشرات أخرى  Other'!$C$116:$C$120</c:f>
              <c:numCache>
                <c:formatCode>_-* #,##0_-;_-* #,##0\-;_-* "-"??_-;_-@_-</c:formatCode>
                <c:ptCount val="5"/>
                <c:pt idx="0">
                  <c:v>44758.65206609897</c:v>
                </c:pt>
                <c:pt idx="1">
                  <c:v>28423.058936228455</c:v>
                </c:pt>
                <c:pt idx="2">
                  <c:v>65586.483917484322</c:v>
                </c:pt>
                <c:pt idx="3">
                  <c:v>151832</c:v>
                </c:pt>
                <c:pt idx="4">
                  <c:v>73017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F7-4EE3-9B69-4AD9C79AA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8224768"/>
        <c:axId val="188225184"/>
      </c:barChart>
      <c:catAx>
        <c:axId val="188224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225184"/>
        <c:crosses val="autoZero"/>
        <c:auto val="1"/>
        <c:lblAlgn val="ctr"/>
        <c:lblOffset val="100"/>
        <c:noMultiLvlLbl val="0"/>
      </c:catAx>
      <c:valAx>
        <c:axId val="188225184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_-* #,##0\-;_-* &quot;-&quot;??_-;_-@_-" sourceLinked="1"/>
        <c:majorTickMark val="none"/>
        <c:minorTickMark val="none"/>
        <c:tickLblPos val="nextTo"/>
        <c:crossAx val="188224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1">
              <a:defRPr sz="800" b="1" i="0" u="none" strike="noStrike" kern="1200" baseline="0">
                <a:solidFill>
                  <a:srgbClr val="40A29B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r>
              <a:rPr lang="ar-QA" sz="1000" b="1" i="0" u="none" strike="noStrike" kern="1200" baseline="0">
                <a:solidFill>
                  <a:srgbClr val="40A29B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rPr>
              <a:t>الناتج المحلي الاجمالي بالاسعار الجارية  </a:t>
            </a:r>
            <a:endParaRPr lang="en-US" sz="1000" b="1" i="0" u="none" strike="noStrike" kern="1200" baseline="0">
              <a:solidFill>
                <a:srgbClr val="40A29B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endParaRPr>
          </a:p>
          <a:p>
            <a:pPr algn="ctr" rtl="1">
              <a:defRPr sz="800">
                <a:solidFill>
                  <a:srgbClr val="40A29B"/>
                </a:solidFill>
                <a:latin typeface="Sakkal Majalla" panose="02000000000000000000" pitchFamily="2" charset="-78"/>
                <a:cs typeface="Sakkal Majalla" panose="02000000000000000000" pitchFamily="2" charset="-78"/>
              </a:defRPr>
            </a:pPr>
            <a:r>
              <a:rPr lang="ar-QA" sz="800" b="1" i="0" u="none" strike="noStrike" kern="1200" baseline="0">
                <a:solidFill>
                  <a:srgbClr val="40A29B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rPr>
              <a:t>(مليار ريال قطري) </a:t>
            </a:r>
            <a:endParaRPr lang="en-US" sz="800" b="1" i="0" u="none" strike="noStrike" kern="1200" baseline="0">
              <a:solidFill>
                <a:srgbClr val="40A29B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endParaRPr>
          </a:p>
        </c:rich>
      </c:tx>
      <c:layout>
        <c:manualLayout>
          <c:xMode val="edge"/>
          <c:yMode val="edge"/>
          <c:x val="0.373635425785347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1">
            <a:defRPr sz="800" b="1" i="0" u="none" strike="noStrike" kern="1200" baseline="0">
              <a:solidFill>
                <a:srgbClr val="40A29B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424569793201315"/>
          <c:y val="0.21846257313073961"/>
          <c:w val="0.74989003410887023"/>
          <c:h val="0.5696873654737845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'مؤشرات أخرى  Other'!$A$55:$A$59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'مؤشرات أخرى  Other'!$B$55:$B$59</c:f>
              <c:numCache>
                <c:formatCode>_-* #,##0_-;_-* #,##0\-;_-* "-"??_-;_-@_-</c:formatCode>
                <c:ptCount val="5"/>
                <c:pt idx="0">
                  <c:v>667339.2318800803</c:v>
                </c:pt>
                <c:pt idx="1">
                  <c:v>641991.41438825696</c:v>
                </c:pt>
                <c:pt idx="2">
                  <c:v>525657.36257678352</c:v>
                </c:pt>
                <c:pt idx="3">
                  <c:v>654224.51477963885</c:v>
                </c:pt>
                <c:pt idx="4">
                  <c:v>859980.22233633848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'مؤشرات أخرى  Other'!#REF!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3CE-40DF-B21D-5E1A66329C8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71"/>
        <c:axId val="60622336"/>
        <c:axId val="60623872"/>
      </c:barChart>
      <c:catAx>
        <c:axId val="60622336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bg1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bg1"/>
            </a:solidFill>
            <a:prstDash val="solid"/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 rtl="0">
              <a:defRPr sz="6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0623872"/>
        <c:crosses val="autoZero"/>
        <c:auto val="1"/>
        <c:lblAlgn val="ctr"/>
        <c:lblOffset val="100"/>
        <c:noMultiLvlLbl val="0"/>
      </c:catAx>
      <c:valAx>
        <c:axId val="60623872"/>
        <c:scaling>
          <c:orientation val="minMax"/>
        </c:scaling>
        <c:delete val="1"/>
        <c:axPos val="l"/>
        <c:majorGridlines>
          <c:spPr>
            <a:ln w="6350" cap="flat" cmpd="sng" algn="ctr">
              <a:solidFill>
                <a:schemeClr val="bg1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600" b="0" i="0" u="none" strike="noStrike" kern="1200" baseline="0">
                    <a:solidFill>
                      <a:schemeClr val="tx1"/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r>
                  <a:rPr lang="ar-QA" sz="600" b="0">
                    <a:latin typeface="Sakkal Majalla" panose="02000000000000000000" pitchFamily="2" charset="-78"/>
                    <a:cs typeface="Sakkal Majalla" panose="02000000000000000000" pitchFamily="2" charset="-78"/>
                  </a:rPr>
                  <a:t>مليار ريال قطري</a:t>
                </a:r>
                <a:endParaRPr lang="en-US" sz="600" b="0">
                  <a:latin typeface="Sakkal Majalla" panose="02000000000000000000" pitchFamily="2" charset="-78"/>
                  <a:cs typeface="Sakkal Majalla" panose="02000000000000000000" pitchFamily="2" charset="-78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600" b="0" i="0" u="none" strike="noStrike" kern="1200" baseline="0">
                  <a:solidFill>
                    <a:schemeClr val="tx1"/>
                  </a:solidFill>
                  <a:latin typeface="Sakkal Majalla" panose="02000000000000000000" pitchFamily="2" charset="-78"/>
                  <a:ea typeface="+mn-ea"/>
                  <a:cs typeface="Sakkal Majalla" panose="02000000000000000000" pitchFamily="2" charset="-78"/>
                </a:defRPr>
              </a:pPr>
              <a:endParaRPr lang="en-US"/>
            </a:p>
          </c:txPr>
        </c:title>
        <c:numFmt formatCode="_-* #,##0_-;_-* #,##0\-;_-* &quot;-&quot;??_-;_-@_-" sourceLinked="1"/>
        <c:majorTickMark val="out"/>
        <c:minorTickMark val="none"/>
        <c:tickLblPos val="nextTo"/>
        <c:crossAx val="60622336"/>
        <c:crosses val="autoZero"/>
        <c:crossBetween val="between"/>
      </c:valAx>
      <c:spPr>
        <a:solidFill>
          <a:srgbClr val="F1F9F8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1">
              <a:defRPr sz="800" b="1" i="0" u="none" strike="noStrike" kern="1200" baseline="0">
                <a:solidFill>
                  <a:srgbClr val="40A29B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r>
              <a:rPr lang="ar-QA" sz="800" b="1" i="0" u="none" strike="noStrike" kern="1200" baseline="0">
                <a:solidFill>
                  <a:srgbClr val="40A29B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rPr>
              <a:t>الناتج المحلي الاجمالي الحقيقي بأسعار 2018 </a:t>
            </a:r>
            <a:endParaRPr lang="en-US" sz="800" b="1" i="0" u="none" strike="noStrike" kern="1200" baseline="0">
              <a:solidFill>
                <a:srgbClr val="40A29B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endParaRPr>
          </a:p>
        </c:rich>
      </c:tx>
      <c:layout>
        <c:manualLayout>
          <c:xMode val="edge"/>
          <c:yMode val="edge"/>
          <c:x val="0.2026496862464134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669003944155765"/>
          <c:y val="0.17311082924049281"/>
          <c:w val="0.73357017815665204"/>
          <c:h val="0.547194639797053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'مؤشرات أخرى  Other'!$A$6</c:f>
              <c:strCache>
                <c:ptCount val="1"/>
                <c:pt idx="0">
                  <c:v>الناتج المحلي الاجمالي الحقيقي (مليون ريال قطري) 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0.3517067636827885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7D8-485D-A643-615939959446}"/>
                </c:ext>
              </c:extLst>
            </c:dLbl>
            <c:dLbl>
              <c:idx val="1"/>
              <c:layout>
                <c:manualLayout>
                  <c:x val="0"/>
                  <c:y val="0.3370202003848574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D8-485D-A643-615939959446}"/>
                </c:ext>
              </c:extLst>
            </c:dLbl>
            <c:dLbl>
              <c:idx val="2"/>
              <c:layout>
                <c:manualLayout>
                  <c:x val="0"/>
                  <c:y val="0.4254789901195278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7D8-485D-A643-615939959446}"/>
                </c:ext>
              </c:extLst>
            </c:dLbl>
            <c:dLbl>
              <c:idx val="3"/>
              <c:layout>
                <c:manualLayout>
                  <c:x val="0"/>
                  <c:y val="0.395766453576582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7D8-485D-A643-615939959446}"/>
                </c:ext>
              </c:extLst>
            </c:dLbl>
            <c:dLbl>
              <c:idx val="4"/>
              <c:layout>
                <c:manualLayout>
                  <c:x val="1.0645304083949372E-3"/>
                  <c:y val="0.3370202003848573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7D8-485D-A643-615939959446}"/>
                </c:ext>
              </c:extLst>
            </c:dLbl>
            <c:dLbl>
              <c:idx val="5"/>
              <c:layout>
                <c:manualLayout>
                  <c:x val="0"/>
                  <c:y val="0.2489008205972688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7D8-485D-A643-615939959446}"/>
                </c:ext>
              </c:extLst>
            </c:dLbl>
            <c:dLbl>
              <c:idx val="6"/>
              <c:layout>
                <c:manualLayout>
                  <c:x val="0"/>
                  <c:y val="0.3370202003848573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7D8-485D-A643-615939959446}"/>
                </c:ext>
              </c:extLst>
            </c:dLbl>
            <c:dLbl>
              <c:idx val="7"/>
              <c:layout>
                <c:manualLayout>
                  <c:x val="1.0645304083949372E-3"/>
                  <c:y val="0.3003037921400287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7D8-485D-A643-615939959446}"/>
                </c:ext>
              </c:extLst>
            </c:dLbl>
            <c:dLbl>
              <c:idx val="8"/>
              <c:layout>
                <c:manualLayout>
                  <c:x val="1.0645304083949372E-3"/>
                  <c:y val="0.2782739471931317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7D8-485D-A643-615939959446}"/>
                </c:ext>
              </c:extLst>
            </c:dLbl>
            <c:dLbl>
              <c:idx val="9"/>
              <c:layout>
                <c:manualLayout>
                  <c:x val="1.0645304083949372E-3"/>
                  <c:y val="0.2635873838952003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7D8-485D-A643-615939959446}"/>
                </c:ext>
              </c:extLst>
            </c:dLbl>
            <c:dLbl>
              <c:idx val="10"/>
              <c:layout>
                <c:manualLayout>
                  <c:x val="-1.0645304083950152E-3"/>
                  <c:y val="0.3296769187358916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7D8-485D-A643-615939959446}"/>
                </c:ext>
              </c:extLst>
            </c:dLbl>
            <c:dLbl>
              <c:idx val="11"/>
              <c:layout>
                <c:manualLayout>
                  <c:x val="1.7955358959234604E-3"/>
                  <c:y val="0.3150967462901972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6C7-4C40-8B8F-2B11D1AF27BE}"/>
                </c:ext>
              </c:extLst>
            </c:dLbl>
            <c:dLbl>
              <c:idx val="12"/>
              <c:layout>
                <c:manualLayout>
                  <c:x val="1.0645304083949372E-3"/>
                  <c:y val="0.3223336370869259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7D8-485D-A643-615939959446}"/>
                </c:ext>
              </c:extLst>
            </c:dLbl>
            <c:dLbl>
              <c:idx val="13"/>
              <c:layout>
                <c:manualLayout>
                  <c:x val="0"/>
                  <c:y val="0.395766453576582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7D8-485D-A643-615939959446}"/>
                </c:ext>
              </c:extLst>
            </c:dLbl>
            <c:dLbl>
              <c:idx val="14"/>
              <c:layout>
                <c:manualLayout>
                  <c:x val="0"/>
                  <c:y val="0.4618559884172741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7D8-485D-A643-615939959446}"/>
                </c:ext>
              </c:extLst>
            </c:dLbl>
            <c:dLbl>
              <c:idx val="15"/>
              <c:layout>
                <c:manualLayout>
                  <c:x val="1.8449066369096643E-4"/>
                  <c:y val="0.4796897550234984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C7-4C40-8B8F-2B11D1AF27B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'مؤشرات أخرى  Other'!$B$5:$Q$5</c:f>
              <c:strCache>
                <c:ptCount val="16"/>
                <c:pt idx="0">
                  <c:v>2019Q1</c:v>
                </c:pt>
                <c:pt idx="1">
                  <c:v>2019Q2</c:v>
                </c:pt>
                <c:pt idx="2">
                  <c:v>2019Q3</c:v>
                </c:pt>
                <c:pt idx="3">
                  <c:v>2019Q4</c:v>
                </c:pt>
                <c:pt idx="4">
                  <c:v>2020Q1</c:v>
                </c:pt>
                <c:pt idx="5">
                  <c:v>2020Q2</c:v>
                </c:pt>
                <c:pt idx="6">
                  <c:v>2020Q3</c:v>
                </c:pt>
                <c:pt idx="7">
                  <c:v>2020Q4</c:v>
                </c:pt>
                <c:pt idx="8">
                  <c:v>2021Q1</c:v>
                </c:pt>
                <c:pt idx="9">
                  <c:v>2021Q2</c:v>
                </c:pt>
                <c:pt idx="10">
                  <c:v>2021Q3</c:v>
                </c:pt>
                <c:pt idx="11">
                  <c:v>2021Q4</c:v>
                </c:pt>
                <c:pt idx="12">
                  <c:v>2022Q1*</c:v>
                </c:pt>
                <c:pt idx="13">
                  <c:v>2022Q2*</c:v>
                </c:pt>
                <c:pt idx="14">
                  <c:v>2022Q3*</c:v>
                </c:pt>
                <c:pt idx="15">
                  <c:v>2022Q4*</c:v>
                </c:pt>
              </c:strCache>
            </c:strRef>
          </c:cat>
          <c:val>
            <c:numRef>
              <c:f>'مؤشرات أخرى  Other'!$B$6:$Q$6</c:f>
              <c:numCache>
                <c:formatCode>_-* #,##0_-;_-* #,##0\-;_-* "-"??_-;_-@_-</c:formatCode>
                <c:ptCount val="16"/>
                <c:pt idx="0">
                  <c:v>166107.18258459066</c:v>
                </c:pt>
                <c:pt idx="1">
                  <c:v>165024.95261801724</c:v>
                </c:pt>
                <c:pt idx="2">
                  <c:v>171410.46401106069</c:v>
                </c:pt>
                <c:pt idx="3">
                  <c:v>169389.53461962493</c:v>
                </c:pt>
                <c:pt idx="4">
                  <c:v>165614.97686289117</c:v>
                </c:pt>
                <c:pt idx="5">
                  <c:v>155452.71832055011</c:v>
                </c:pt>
                <c:pt idx="6">
                  <c:v>163897.51391119897</c:v>
                </c:pt>
                <c:pt idx="7">
                  <c:v>163062.24027419742</c:v>
                </c:pt>
                <c:pt idx="8">
                  <c:v>162182.83413448551</c:v>
                </c:pt>
                <c:pt idx="9">
                  <c:v>161924.61715885845</c:v>
                </c:pt>
                <c:pt idx="10">
                  <c:v>167781.84830507904</c:v>
                </c:pt>
                <c:pt idx="11">
                  <c:v>166680.56310551832</c:v>
                </c:pt>
                <c:pt idx="12">
                  <c:v>165599.93139756756</c:v>
                </c:pt>
                <c:pt idx="13">
                  <c:v>168473.60678821625</c:v>
                </c:pt>
                <c:pt idx="14">
                  <c:v>175199.5372421694</c:v>
                </c:pt>
                <c:pt idx="15">
                  <c:v>177015.14482775584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D8-485D-A643-6159399594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3"/>
        <c:axId val="60847232"/>
        <c:axId val="60848768"/>
      </c:barChart>
      <c:lineChart>
        <c:grouping val="standard"/>
        <c:varyColors val="0"/>
        <c:ser>
          <c:idx val="1"/>
          <c:order val="1"/>
          <c:tx>
            <c:strRef>
              <c:f>'مؤشرات أخرى  Other'!$A$7</c:f>
              <c:strCache>
                <c:ptCount val="1"/>
                <c:pt idx="0">
                  <c:v>معدل النمو الربعي الحقيقي </c:v>
                </c:pt>
              </c:strCache>
            </c:strRef>
          </c:tx>
          <c:spPr>
            <a:ln w="28575">
              <a:solidFill>
                <a:srgbClr val="40A29B"/>
              </a:solidFill>
            </a:ln>
          </c:spPr>
          <c:marker>
            <c:symbol val="square"/>
            <c:size val="5"/>
            <c:spPr>
              <a:solidFill>
                <a:srgbClr val="40A29B"/>
              </a:solidFill>
              <a:ln>
                <a:solidFill>
                  <a:srgbClr val="40A29B"/>
                </a:solidFill>
              </a:ln>
            </c:spPr>
          </c:marker>
          <c:dLbls>
            <c:dLbl>
              <c:idx val="0"/>
              <c:layout>
                <c:manualLayout>
                  <c:x val="-1.4549532222706803E-2"/>
                  <c:y val="-5.46889455278836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7D8-485D-A643-615939959446}"/>
                </c:ext>
              </c:extLst>
            </c:dLbl>
            <c:dLbl>
              <c:idx val="1"/>
              <c:layout>
                <c:manualLayout>
                  <c:x val="-1.4549532222706803E-2"/>
                  <c:y val="-3.2659100580986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7D8-485D-A643-615939959446}"/>
                </c:ext>
              </c:extLst>
            </c:dLbl>
            <c:dLbl>
              <c:idx val="2"/>
              <c:layout>
                <c:manualLayout>
                  <c:x val="-1.4196057834344522E-2"/>
                  <c:y val="8.84240970654627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7D8-485D-A643-615939959446}"/>
                </c:ext>
              </c:extLst>
            </c:dLbl>
            <c:dLbl>
              <c:idx val="6"/>
              <c:layout>
                <c:manualLayout>
                  <c:x val="-1.2420471405916927E-2"/>
                  <c:y val="0.1068632507493616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7D8-485D-A643-615939959446}"/>
                </c:ext>
              </c:extLst>
            </c:dLbl>
            <c:dLbl>
              <c:idx val="11"/>
              <c:layout>
                <c:manualLayout>
                  <c:x val="-8.8517798990340579E-3"/>
                  <c:y val="-5.53839553343448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6C7-4C40-8B8F-2B11D1AF27BE}"/>
                </c:ext>
              </c:extLst>
            </c:dLbl>
            <c:dLbl>
              <c:idx val="15"/>
              <c:layout>
                <c:manualLayout>
                  <c:x val="-1.3273185409428873E-2"/>
                  <c:y val="-8.37666062243274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6C7-4C40-8B8F-2B11D1AF27B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'مؤشرات أخرى  Other'!$B$5:$R$5</c:f>
              <c:strCache>
                <c:ptCount val="17"/>
                <c:pt idx="0">
                  <c:v>2019Q1</c:v>
                </c:pt>
                <c:pt idx="1">
                  <c:v>2019Q2</c:v>
                </c:pt>
                <c:pt idx="2">
                  <c:v>2019Q3</c:v>
                </c:pt>
                <c:pt idx="3">
                  <c:v>2019Q4</c:v>
                </c:pt>
                <c:pt idx="4">
                  <c:v>2020Q1</c:v>
                </c:pt>
                <c:pt idx="5">
                  <c:v>2020Q2</c:v>
                </c:pt>
                <c:pt idx="6">
                  <c:v>2020Q3</c:v>
                </c:pt>
                <c:pt idx="7">
                  <c:v>2020Q4</c:v>
                </c:pt>
                <c:pt idx="8">
                  <c:v>2021Q1</c:v>
                </c:pt>
                <c:pt idx="9">
                  <c:v>2021Q2</c:v>
                </c:pt>
                <c:pt idx="10">
                  <c:v>2021Q3</c:v>
                </c:pt>
                <c:pt idx="11">
                  <c:v>2021Q4</c:v>
                </c:pt>
                <c:pt idx="12">
                  <c:v>2022Q1*</c:v>
                </c:pt>
                <c:pt idx="13">
                  <c:v>2022Q2*</c:v>
                </c:pt>
                <c:pt idx="14">
                  <c:v>2022Q3*</c:v>
                </c:pt>
                <c:pt idx="15">
                  <c:v>2022Q4*</c:v>
                </c:pt>
                <c:pt idx="16">
                  <c:v>2023Q1*</c:v>
                </c:pt>
              </c:strCache>
            </c:strRef>
          </c:cat>
          <c:val>
            <c:numRef>
              <c:f>'مؤشرات أخرى  Other'!$B$7:$R$7</c:f>
              <c:numCache>
                <c:formatCode>0.0</c:formatCode>
                <c:ptCount val="17"/>
                <c:pt idx="0">
                  <c:v>-1.9779306974195379</c:v>
                </c:pt>
                <c:pt idx="1">
                  <c:v>-0.35223025709288436</c:v>
                </c:pt>
                <c:pt idx="2">
                  <c:v>3.8417030155972043</c:v>
                </c:pt>
                <c:pt idx="3">
                  <c:v>-1.1780721089104276</c:v>
                </c:pt>
                <c:pt idx="4">
                  <c:v>-2.3727048465038223</c:v>
                </c:pt>
                <c:pt idx="5">
                  <c:v>-6.1360746080073199</c:v>
                </c:pt>
                <c:pt idx="6">
                  <c:v>5.4323884984985256</c:v>
                </c:pt>
                <c:pt idx="7">
                  <c:v>-0.50963166985808073</c:v>
                </c:pt>
                <c:pt idx="8">
                  <c:v>-0.55898953640223681</c:v>
                </c:pt>
                <c:pt idx="9">
                  <c:v>-0.25707088813722123</c:v>
                </c:pt>
                <c:pt idx="10">
                  <c:v>3.7335757357452195</c:v>
                </c:pt>
                <c:pt idx="11">
                  <c:v>-0.65075768993371563</c:v>
                </c:pt>
                <c:pt idx="12">
                  <c:v>-0.18728026724014057</c:v>
                </c:pt>
                <c:pt idx="13">
                  <c:v>1.7353119451176866</c:v>
                </c:pt>
                <c:pt idx="14">
                  <c:v>3.9922754561835632</c:v>
                </c:pt>
                <c:pt idx="15">
                  <c:v>1.0363084367493514</c:v>
                </c:pt>
                <c:pt idx="16">
                  <c:v>-4.6030480980648747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7D8-485D-A643-6159399594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868864"/>
        <c:axId val="60867328"/>
      </c:lineChart>
      <c:catAx>
        <c:axId val="60847232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/>
            </a:solidFill>
          </a:ln>
        </c:spPr>
        <c:txPr>
          <a:bodyPr/>
          <a:lstStyle/>
          <a:p>
            <a:pPr rtl="0">
              <a:defRPr sz="6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0848768"/>
        <c:crosses val="autoZero"/>
        <c:auto val="1"/>
        <c:lblAlgn val="ctr"/>
        <c:lblOffset val="100"/>
        <c:noMultiLvlLbl val="0"/>
      </c:catAx>
      <c:valAx>
        <c:axId val="60848768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/>
              </a:solidFill>
            </a:ln>
          </c:spPr>
        </c:majorGridlines>
        <c:numFmt formatCode="_-* #,##0_-;_-* #,##0\-;_-* &quot;-&quot;??_-;_-@_-" sourceLinked="1"/>
        <c:majorTickMark val="out"/>
        <c:minorTickMark val="none"/>
        <c:tickLblPos val="nextTo"/>
        <c:spPr>
          <a:ln>
            <a:solidFill>
              <a:schemeClr val="bg1"/>
            </a:solidFill>
          </a:ln>
        </c:spPr>
        <c:txPr>
          <a:bodyPr/>
          <a:lstStyle/>
          <a:p>
            <a:pPr>
              <a:defRPr sz="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0847232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8.2060946201144823E-4"/>
                <c:y val="0.38044074055018856"/>
              </c:manualLayout>
            </c:layout>
            <c:tx>
              <c:rich>
                <a:bodyPr/>
                <a:lstStyle/>
                <a:p>
                  <a:pPr algn="ctr" rtl="1">
                    <a:defRPr sz="600" b="0" i="0" u="none" strike="noStrike" kern="1200" baseline="0">
                      <a:solidFill>
                        <a:sysClr val="windowText" lastClr="000000"/>
                      </a:solidFill>
                      <a:latin typeface="Sakkal Majalla" panose="02000000000000000000" pitchFamily="2" charset="-78"/>
                      <a:ea typeface="+mn-ea"/>
                      <a:cs typeface="Sakkal Majalla" panose="02000000000000000000" pitchFamily="2" charset="-78"/>
                    </a:defRPr>
                  </a:pPr>
                  <a:r>
                    <a:rPr lang="ar-QA" sz="600" b="0" i="0" u="none" strike="noStrike" kern="1200" baseline="0">
                      <a:solidFill>
                        <a:sysClr val="windowText" lastClr="000000"/>
                      </a:solidFill>
                      <a:latin typeface="Sakkal Majalla" panose="02000000000000000000" pitchFamily="2" charset="-78"/>
                      <a:ea typeface="+mn-ea"/>
                      <a:cs typeface="Sakkal Majalla" panose="02000000000000000000" pitchFamily="2" charset="-78"/>
                    </a:rPr>
                    <a:t>(مليون ريال</a:t>
                  </a:r>
                  <a:r>
                    <a:rPr lang="en-US" sz="600" b="0" i="0" u="none" strike="noStrike" kern="1200" baseline="0">
                      <a:solidFill>
                        <a:sysClr val="windowText" lastClr="000000"/>
                      </a:solidFill>
                      <a:latin typeface="Sakkal Majalla" panose="02000000000000000000" pitchFamily="2" charset="-78"/>
                      <a:ea typeface="+mn-ea"/>
                      <a:cs typeface="Sakkal Majalla" panose="02000000000000000000" pitchFamily="2" charset="-78"/>
                    </a:rPr>
                    <a:t> </a:t>
                  </a:r>
                  <a:r>
                    <a:rPr lang="ar-QA" sz="600" b="0" i="0" u="none" strike="noStrike" kern="1200" baseline="0">
                      <a:solidFill>
                        <a:sysClr val="windowText" lastClr="000000"/>
                      </a:solidFill>
                      <a:latin typeface="Sakkal Majalla" panose="02000000000000000000" pitchFamily="2" charset="-78"/>
                      <a:ea typeface="+mn-ea"/>
                      <a:cs typeface="Sakkal Majalla" panose="02000000000000000000" pitchFamily="2" charset="-78"/>
                    </a:rPr>
                    <a:t>)</a:t>
                  </a:r>
                  <a:endParaRPr lang="en-US" sz="600" b="0" i="0" u="none" strike="noStrike" kern="1200" baseline="0">
                    <a:solidFill>
                      <a:sysClr val="windowText" lastClr="000000"/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endParaRPr>
                </a:p>
              </c:rich>
            </c:tx>
          </c:dispUnitsLbl>
        </c:dispUnits>
      </c:valAx>
      <c:valAx>
        <c:axId val="60867328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>
            <a:solidFill>
              <a:schemeClr val="bg1"/>
            </a:solidFill>
          </a:ln>
        </c:spPr>
        <c:txPr>
          <a:bodyPr/>
          <a:lstStyle/>
          <a:p>
            <a:pPr>
              <a:defRPr sz="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0868864"/>
        <c:crosses val="max"/>
        <c:crossBetween val="between"/>
        <c:majorUnit val="1"/>
      </c:valAx>
      <c:catAx>
        <c:axId val="608688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867328"/>
        <c:crosses val="autoZero"/>
        <c:auto val="1"/>
        <c:lblAlgn val="ctr"/>
        <c:lblOffset val="100"/>
        <c:noMultiLvlLbl val="0"/>
      </c:catAx>
      <c:spPr>
        <a:solidFill>
          <a:srgbClr val="F1F9F8"/>
        </a:solidFill>
      </c:spPr>
    </c:plotArea>
    <c:legend>
      <c:legendPos val="r"/>
      <c:legendEntry>
        <c:idx val="0"/>
        <c:txPr>
          <a:bodyPr/>
          <a:lstStyle/>
          <a:p>
            <a:pPr>
              <a:defRPr sz="600" b="1">
                <a:latin typeface="Sakkal Majalla" panose="02000000000000000000" pitchFamily="2" charset="-78"/>
                <a:cs typeface="Sakkal Majalla" panose="02000000000000000000" pitchFamily="2" charset="-78"/>
              </a:defRPr>
            </a:pPr>
            <a:endParaRPr lang="en-US"/>
          </a:p>
        </c:txPr>
      </c:legendEntry>
      <c:layout>
        <c:manualLayout>
          <c:xMode val="edge"/>
          <c:yMode val="edge"/>
          <c:x val="0"/>
          <c:y val="0.83498074645431231"/>
          <c:w val="0.99379451241691874"/>
          <c:h val="0.16017741498865126"/>
        </c:manualLayout>
      </c:layout>
      <c:overlay val="0"/>
      <c:txPr>
        <a:bodyPr/>
        <a:lstStyle/>
        <a:p>
          <a:pPr>
            <a:defRPr sz="600" b="1">
              <a:latin typeface="Sakkal Majalla" panose="02000000000000000000" pitchFamily="2" charset="-78"/>
              <a:cs typeface="Sakkal Majalla" panose="020000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'مؤشرات أخرى  Other'!$A$25</c:f>
              <c:strCache>
                <c:ptCount val="1"/>
                <c:pt idx="0">
                  <c:v>التعدين والمحاجر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'مؤشرات أخرى  Other'!$B$24:$R$24</c:f>
              <c:strCache>
                <c:ptCount val="17"/>
                <c:pt idx="0">
                  <c:v>2019Q1</c:v>
                </c:pt>
                <c:pt idx="1">
                  <c:v>2019Q2</c:v>
                </c:pt>
                <c:pt idx="2">
                  <c:v>2019Q3</c:v>
                </c:pt>
                <c:pt idx="3">
                  <c:v>2019Q4</c:v>
                </c:pt>
                <c:pt idx="4">
                  <c:v>2020Q1</c:v>
                </c:pt>
                <c:pt idx="5">
                  <c:v>2020Q2</c:v>
                </c:pt>
                <c:pt idx="6">
                  <c:v>2020Q3</c:v>
                </c:pt>
                <c:pt idx="7">
                  <c:v>2020Q4</c:v>
                </c:pt>
                <c:pt idx="8">
                  <c:v>2021Q1</c:v>
                </c:pt>
                <c:pt idx="9">
                  <c:v>2021Q2</c:v>
                </c:pt>
                <c:pt idx="10">
                  <c:v>2021Q3</c:v>
                </c:pt>
                <c:pt idx="11">
                  <c:v>2021Q4</c:v>
                </c:pt>
                <c:pt idx="12">
                  <c:v>2022Q1*</c:v>
                </c:pt>
                <c:pt idx="13">
                  <c:v>2022Q2*</c:v>
                </c:pt>
                <c:pt idx="14">
                  <c:v>2022Q3*</c:v>
                </c:pt>
                <c:pt idx="15">
                  <c:v>2022Q4*</c:v>
                </c:pt>
                <c:pt idx="16">
                  <c:v>2023Q1*</c:v>
                </c:pt>
              </c:strCache>
            </c:strRef>
          </c:cat>
          <c:val>
            <c:numRef>
              <c:f>'مؤشرات أخرى  Other'!$B$25:$R$25</c:f>
              <c:numCache>
                <c:formatCode>_-* #,##0_-;_-* #,##0\-;_-* "-"??_-;_-@_-</c:formatCode>
                <c:ptCount val="17"/>
                <c:pt idx="0">
                  <c:v>64257.94294231922</c:v>
                </c:pt>
                <c:pt idx="1">
                  <c:v>63561.401710501057</c:v>
                </c:pt>
                <c:pt idx="2">
                  <c:v>65518.443492162216</c:v>
                </c:pt>
                <c:pt idx="3">
                  <c:v>62542.581850106799</c:v>
                </c:pt>
                <c:pt idx="4">
                  <c:v>64320.96281909589</c:v>
                </c:pt>
                <c:pt idx="5">
                  <c:v>62733.036188243794</c:v>
                </c:pt>
                <c:pt idx="6">
                  <c:v>63151.036072218179</c:v>
                </c:pt>
                <c:pt idx="7">
                  <c:v>60455.968006155868</c:v>
                </c:pt>
                <c:pt idx="8">
                  <c:v>62865.616007013246</c:v>
                </c:pt>
                <c:pt idx="9">
                  <c:v>63146.08379066315</c:v>
                </c:pt>
                <c:pt idx="10">
                  <c:v>62684.759849051894</c:v>
                </c:pt>
                <c:pt idx="11">
                  <c:v>61253.478394520302</c:v>
                </c:pt>
                <c:pt idx="12">
                  <c:v>61856.089099319775</c:v>
                </c:pt>
                <c:pt idx="13">
                  <c:v>63883.501888431543</c:v>
                </c:pt>
                <c:pt idx="14">
                  <c:v>64369.865702977826</c:v>
                </c:pt>
                <c:pt idx="15">
                  <c:v>64179.828842606395</c:v>
                </c:pt>
                <c:pt idx="16">
                  <c:v>64369.479560045686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26-4C02-85EE-2C3D10EE1EE5}"/>
            </c:ext>
          </c:extLst>
        </c:ser>
        <c:ser>
          <c:idx val="1"/>
          <c:order val="1"/>
          <c:tx>
            <c:strRef>
              <c:f>'مؤشرات أخرى  Other'!$A$26</c:f>
              <c:strCache>
                <c:ptCount val="1"/>
                <c:pt idx="0">
                  <c:v>غير التعدين والمحاجر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'مؤشرات أخرى  Other'!$B$24:$R$24</c:f>
              <c:strCache>
                <c:ptCount val="17"/>
                <c:pt idx="0">
                  <c:v>2019Q1</c:v>
                </c:pt>
                <c:pt idx="1">
                  <c:v>2019Q2</c:v>
                </c:pt>
                <c:pt idx="2">
                  <c:v>2019Q3</c:v>
                </c:pt>
                <c:pt idx="3">
                  <c:v>2019Q4</c:v>
                </c:pt>
                <c:pt idx="4">
                  <c:v>2020Q1</c:v>
                </c:pt>
                <c:pt idx="5">
                  <c:v>2020Q2</c:v>
                </c:pt>
                <c:pt idx="6">
                  <c:v>2020Q3</c:v>
                </c:pt>
                <c:pt idx="7">
                  <c:v>2020Q4</c:v>
                </c:pt>
                <c:pt idx="8">
                  <c:v>2021Q1</c:v>
                </c:pt>
                <c:pt idx="9">
                  <c:v>2021Q2</c:v>
                </c:pt>
                <c:pt idx="10">
                  <c:v>2021Q3</c:v>
                </c:pt>
                <c:pt idx="11">
                  <c:v>2021Q4</c:v>
                </c:pt>
                <c:pt idx="12">
                  <c:v>2022Q1*</c:v>
                </c:pt>
                <c:pt idx="13">
                  <c:v>2022Q2*</c:v>
                </c:pt>
                <c:pt idx="14">
                  <c:v>2022Q3*</c:v>
                </c:pt>
                <c:pt idx="15">
                  <c:v>2022Q4*</c:v>
                </c:pt>
                <c:pt idx="16">
                  <c:v>2023Q1*</c:v>
                </c:pt>
              </c:strCache>
            </c:strRef>
          </c:cat>
          <c:val>
            <c:numRef>
              <c:f>'مؤشرات أخرى  Other'!$B$26:$R$26</c:f>
              <c:numCache>
                <c:formatCode>_-* #,##0_-;_-* #,##0\-;_-* "-"??_-;_-@_-</c:formatCode>
                <c:ptCount val="17"/>
                <c:pt idx="0">
                  <c:v>101849.23964227144</c:v>
                </c:pt>
                <c:pt idx="1">
                  <c:v>101463.55090751618</c:v>
                </c:pt>
                <c:pt idx="2">
                  <c:v>105892.02051889847</c:v>
                </c:pt>
                <c:pt idx="3">
                  <c:v>106846.95276951813</c:v>
                </c:pt>
                <c:pt idx="4">
                  <c:v>101294.01404379531</c:v>
                </c:pt>
                <c:pt idx="5">
                  <c:v>92719.682132306334</c:v>
                </c:pt>
                <c:pt idx="6">
                  <c:v>100746.47783898082</c:v>
                </c:pt>
                <c:pt idx="7">
                  <c:v>102606.27226804162</c:v>
                </c:pt>
                <c:pt idx="8">
                  <c:v>99317.218127472268</c:v>
                </c:pt>
                <c:pt idx="9">
                  <c:v>98778.533368195305</c:v>
                </c:pt>
                <c:pt idx="10">
                  <c:v>105097.08845602715</c:v>
                </c:pt>
                <c:pt idx="11">
                  <c:v>105427.08471099802</c:v>
                </c:pt>
                <c:pt idx="12">
                  <c:v>103743.84229824779</c:v>
                </c:pt>
                <c:pt idx="13">
                  <c:v>104590.1048997847</c:v>
                </c:pt>
                <c:pt idx="14">
                  <c:v>110829.67153919158</c:v>
                </c:pt>
                <c:pt idx="15">
                  <c:v>112835.31598514944</c:v>
                </c:pt>
                <c:pt idx="16">
                  <c:v>104497.57301042935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26-4C02-85EE-2C3D10EE1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37916944"/>
        <c:axId val="1737917360"/>
      </c:barChart>
      <c:lineChart>
        <c:grouping val="standard"/>
        <c:varyColors val="0"/>
        <c:ser>
          <c:idx val="2"/>
          <c:order val="2"/>
          <c:tx>
            <c:strRef>
              <c:f>'مؤشرات أخرى  Other'!$A$27</c:f>
              <c:strCache>
                <c:ptCount val="1"/>
                <c:pt idx="0">
                  <c:v>معدل النمو الربعي الحقيقي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'مؤشرات أخرى  Other'!$B$24:$R$24</c:f>
              <c:strCache>
                <c:ptCount val="17"/>
                <c:pt idx="0">
                  <c:v>2019Q1</c:v>
                </c:pt>
                <c:pt idx="1">
                  <c:v>2019Q2</c:v>
                </c:pt>
                <c:pt idx="2">
                  <c:v>2019Q3</c:v>
                </c:pt>
                <c:pt idx="3">
                  <c:v>2019Q4</c:v>
                </c:pt>
                <c:pt idx="4">
                  <c:v>2020Q1</c:v>
                </c:pt>
                <c:pt idx="5">
                  <c:v>2020Q2</c:v>
                </c:pt>
                <c:pt idx="6">
                  <c:v>2020Q3</c:v>
                </c:pt>
                <c:pt idx="7">
                  <c:v>2020Q4</c:v>
                </c:pt>
                <c:pt idx="8">
                  <c:v>2021Q1</c:v>
                </c:pt>
                <c:pt idx="9">
                  <c:v>2021Q2</c:v>
                </c:pt>
                <c:pt idx="10">
                  <c:v>2021Q3</c:v>
                </c:pt>
                <c:pt idx="11">
                  <c:v>2021Q4</c:v>
                </c:pt>
                <c:pt idx="12">
                  <c:v>2022Q1*</c:v>
                </c:pt>
                <c:pt idx="13">
                  <c:v>2022Q2*</c:v>
                </c:pt>
                <c:pt idx="14">
                  <c:v>2022Q3*</c:v>
                </c:pt>
                <c:pt idx="15">
                  <c:v>2022Q4*</c:v>
                </c:pt>
                <c:pt idx="16">
                  <c:v>2023Q1*</c:v>
                </c:pt>
              </c:strCache>
            </c:strRef>
          </c:cat>
          <c:val>
            <c:numRef>
              <c:f>'مؤشرات أخرى  Other'!$B$27:$R$27</c:f>
              <c:numCache>
                <c:formatCode>_-* #,##0.0_-;_-* #,##0.0\-;_-* "-"??_-;_-@_-</c:formatCode>
                <c:ptCount val="17"/>
                <c:pt idx="0">
                  <c:v>-1.9779306974195379</c:v>
                </c:pt>
                <c:pt idx="1">
                  <c:v>-0.35223025709288436</c:v>
                </c:pt>
                <c:pt idx="2">
                  <c:v>3.8417030155972043</c:v>
                </c:pt>
                <c:pt idx="3">
                  <c:v>-1.1780721089104276</c:v>
                </c:pt>
                <c:pt idx="4">
                  <c:v>-2.3727048465038223</c:v>
                </c:pt>
                <c:pt idx="5">
                  <c:v>-6.1360746080073199</c:v>
                </c:pt>
                <c:pt idx="6">
                  <c:v>5.4323884984985256</c:v>
                </c:pt>
                <c:pt idx="7">
                  <c:v>-0.50963166985808073</c:v>
                </c:pt>
                <c:pt idx="8">
                  <c:v>-0.55898953640223681</c:v>
                </c:pt>
                <c:pt idx="9">
                  <c:v>-0.25707088813722123</c:v>
                </c:pt>
                <c:pt idx="10">
                  <c:v>3.7335757357452195</c:v>
                </c:pt>
                <c:pt idx="11">
                  <c:v>-0.65075768993371563</c:v>
                </c:pt>
                <c:pt idx="12">
                  <c:v>-0.18728026724014057</c:v>
                </c:pt>
                <c:pt idx="13">
                  <c:v>1.7353119451176866</c:v>
                </c:pt>
                <c:pt idx="14">
                  <c:v>3.9922754561835632</c:v>
                </c:pt>
                <c:pt idx="15">
                  <c:v>1.0363084367493514</c:v>
                </c:pt>
                <c:pt idx="16">
                  <c:v>-4.6030480980648747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E26-4C02-85EE-2C3D10EE1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3227056"/>
        <c:axId val="1993217904"/>
      </c:lineChart>
      <c:catAx>
        <c:axId val="1737916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7917360"/>
        <c:crosses val="autoZero"/>
        <c:auto val="1"/>
        <c:lblAlgn val="ctr"/>
        <c:lblOffset val="100"/>
        <c:noMultiLvlLbl val="0"/>
      </c:catAx>
      <c:valAx>
        <c:axId val="1737917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_-* #,##0\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7916944"/>
        <c:crosses val="autoZero"/>
        <c:crossBetween val="between"/>
      </c:valAx>
      <c:valAx>
        <c:axId val="1993217904"/>
        <c:scaling>
          <c:orientation val="minMax"/>
        </c:scaling>
        <c:delete val="0"/>
        <c:axPos val="r"/>
        <c:numFmt formatCode="_-* #,##0.0_-;_-* #,##0.0\-;_-* &quot;-&quot;??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3227056"/>
        <c:crosses val="max"/>
        <c:crossBetween val="between"/>
      </c:valAx>
      <c:catAx>
        <c:axId val="19932270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932179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0390266841644794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'مؤشرات أخرى  Other'!$C$115</c:f>
              <c:strCache>
                <c:ptCount val="1"/>
                <c:pt idx="0">
                  <c:v> GDP By Components Of Expenditure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'مؤشرات أخرى  Other'!$B$116:$B$120</c:f>
              <c:strCache>
                <c:ptCount val="5"/>
                <c:pt idx="0">
                  <c:v>Household Final Consumption Expenditure</c:v>
                </c:pt>
                <c:pt idx="1">
                  <c:v>Government Final Consumption Expenditure</c:v>
                </c:pt>
                <c:pt idx="2">
                  <c:v>Gross capital formation(1)</c:v>
                </c:pt>
                <c:pt idx="3">
                  <c:v>Exports (goods and services)-[F.O.B]</c:v>
                </c:pt>
                <c:pt idx="4">
                  <c:v>Imports (goods and services)-[F.O.B]</c:v>
                </c:pt>
              </c:strCache>
            </c:strRef>
          </c:cat>
          <c:val>
            <c:numRef>
              <c:f>'مؤشرات أخرى  Other'!$C$116:$C$120</c:f>
              <c:numCache>
                <c:formatCode>_-* #,##0_-;_-* #,##0\-;_-* "-"??_-;_-@_-</c:formatCode>
                <c:ptCount val="5"/>
                <c:pt idx="0">
                  <c:v>44758.65206609897</c:v>
                </c:pt>
                <c:pt idx="1">
                  <c:v>28423.058936228455</c:v>
                </c:pt>
                <c:pt idx="2">
                  <c:v>65586.483917484322</c:v>
                </c:pt>
                <c:pt idx="3">
                  <c:v>151832</c:v>
                </c:pt>
                <c:pt idx="4">
                  <c:v>73017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38-457B-86CD-448A76A311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8224768"/>
        <c:axId val="188225184"/>
      </c:barChart>
      <c:catAx>
        <c:axId val="188224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225184"/>
        <c:crosses val="autoZero"/>
        <c:auto val="1"/>
        <c:lblAlgn val="ctr"/>
        <c:lblOffset val="100"/>
        <c:noMultiLvlLbl val="0"/>
      </c:catAx>
      <c:valAx>
        <c:axId val="188225184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_-* #,##0\-;_-* &quot;-&quot;??_-;_-@_-" sourceLinked="1"/>
        <c:majorTickMark val="none"/>
        <c:minorTickMark val="none"/>
        <c:tickLblPos val="nextTo"/>
        <c:crossAx val="188224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size">
        <cx:f>_xlchart.v1.2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1">
              <a:defRPr/>
            </a:pPr>
            <a:r>
              <a:rPr lang="ar-QA" sz="1600" b="1" i="0" u="none" strike="noStrike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Calibri" panose="020F0502020204030204"/>
              </a:rPr>
              <a:t>التوزيع النسبي للناتج المحلي الإجمالي حسب النشاط الاقتصادي </a:t>
            </a:r>
            <a:endParaRPr lang="en-US" sz="1600" b="1" i="0" u="none" strike="noStrike" baseline="0">
              <a:solidFill>
                <a:sysClr val="windowText" lastClr="000000">
                  <a:lumMod val="75000"/>
                  <a:lumOff val="25000"/>
                </a:sysClr>
              </a:solidFill>
              <a:latin typeface="Calibri" panose="020F0502020204030204"/>
            </a:endParaRPr>
          </a:p>
          <a:p>
            <a:pPr algn="ctr" rtl="1">
              <a:defRPr/>
            </a:pPr>
            <a:r>
              <a:rPr lang="en-US" sz="1600" b="1" i="0" u="none" strike="noStrike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Calibri" panose="020F0502020204030204"/>
              </a:rPr>
              <a:t>Q1-2023</a:t>
            </a:r>
          </a:p>
        </cx:rich>
      </cx:tx>
    </cx:title>
    <cx:plotArea>
      <cx:plotAreaRegion>
        <cx:series layoutId="treemap" uniqueId="{A4858D94-47A7-4F60-9D8A-DF0B5871E46C}">
          <cx:tx>
            <cx:txData>
              <cx:f>_xlchart.v1.1</cx:f>
              <cx:v>Q1</cx:v>
            </cx:txData>
          </cx:tx>
          <cx:spPr>
            <a:ln>
              <a:solidFill>
                <a:sysClr val="windowText" lastClr="000000"/>
              </a:solidFill>
            </a:ln>
          </cx:spPr>
          <cx:dataPt idx="1">
            <cx:spPr>
              <a:solidFill>
                <a:srgbClr val="5B9BD5">
                  <a:lumMod val="60000"/>
                  <a:lumOff val="40000"/>
                </a:srgbClr>
              </a:solidFill>
            </cx:spPr>
          </cx:dataPt>
          <cx:dataPt idx="2">
            <cx:spPr>
              <a:solidFill>
                <a:srgbClr val="E7E6E6">
                  <a:lumMod val="90000"/>
                </a:srgbClr>
              </a:solidFill>
              <a:ln>
                <a:solidFill>
                  <a:sysClr val="windowText" lastClr="000000"/>
                </a:solidFill>
              </a:ln>
            </cx:spPr>
          </cx:dataPt>
          <cx:dataPt idx="4">
            <cx:spPr>
              <a:solidFill>
                <a:srgbClr val="ED7D31">
                  <a:lumMod val="60000"/>
                  <a:lumOff val="40000"/>
                </a:srgbClr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banner"/>
          </cx:layoutPr>
        </cx:series>
      </cx:plotAreaRegion>
    </cx:plotArea>
    <cx:legend pos="r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n-US" sz="900" b="0" i="0" u="none" strike="noStrike" baseline="0">
            <a:solidFill>
              <a:sysClr val="windowText" lastClr="000000">
                <a:lumMod val="75000"/>
                <a:lumOff val="25000"/>
              </a:sysClr>
            </a:solidFill>
            <a:latin typeface="Calibri" panose="020F0502020204030204"/>
          </a:endParaRPr>
        </a:p>
      </cx:txPr>
    </cx:legend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_xlchart.v1.3</cx:f>
      </cx:strDim>
      <cx:numDim type="size">
        <cx:f>_xlchart.v1.5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1">
              <a:defRPr/>
            </a:pPr>
            <a:r>
              <a:rPr lang="ar-QA" sz="1600" b="1" i="0" u="none" strike="noStrike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Calibri" panose="020F0502020204030204"/>
              </a:rPr>
              <a:t>التوزيع النسبي للناتج المحلي الإجمالي حسب النشاط الاقتصادي </a:t>
            </a:r>
            <a:endParaRPr lang="en-US" sz="1600" b="1" i="0" u="none" strike="noStrike" baseline="0">
              <a:solidFill>
                <a:sysClr val="windowText" lastClr="000000">
                  <a:lumMod val="75000"/>
                  <a:lumOff val="25000"/>
                </a:sysClr>
              </a:solidFill>
              <a:latin typeface="Calibri" panose="020F0502020204030204"/>
            </a:endParaRPr>
          </a:p>
        </cx:rich>
      </cx:tx>
    </cx:title>
    <cx:plotArea>
      <cx:plotAreaRegion>
        <cx:series layoutId="treemap" uniqueId="{A4858D94-47A7-4F60-9D8A-DF0B5871E46C}">
          <cx:tx>
            <cx:txData>
              <cx:f>_xlchart.v1.4</cx:f>
              <cx:v>Q1</cx:v>
            </cx:txData>
          </cx:tx>
          <cx:spPr>
            <a:ln>
              <a:solidFill>
                <a:sysClr val="windowText" lastClr="000000"/>
              </a:solidFill>
            </a:ln>
          </cx:spPr>
          <cx:dataPt idx="1">
            <cx:spPr>
              <a:solidFill>
                <a:srgbClr val="5B9BD5">
                  <a:lumMod val="60000"/>
                  <a:lumOff val="40000"/>
                </a:srgbClr>
              </a:solidFill>
            </cx:spPr>
          </cx:dataPt>
          <cx:dataPt idx="2">
            <cx:spPr>
              <a:solidFill>
                <a:srgbClr val="E7E6E6">
                  <a:lumMod val="90000"/>
                </a:srgbClr>
              </a:solidFill>
              <a:ln>
                <a:solidFill>
                  <a:sysClr val="windowText" lastClr="000000"/>
                </a:solidFill>
              </a:ln>
            </cx:spPr>
          </cx:dataPt>
          <cx:dataPt idx="4">
            <cx:spPr>
              <a:solidFill>
                <a:srgbClr val="ED7D31">
                  <a:lumMod val="60000"/>
                  <a:lumOff val="40000"/>
                </a:srgbClr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banner"/>
          </cx:layoutPr>
        </cx:series>
      </cx:plotAreaRegion>
    </cx:plotArea>
    <cx:legend pos="r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n-US" sz="900" b="0" i="0" u="none" strike="noStrike" baseline="0">
            <a:solidFill>
              <a:sysClr val="windowText" lastClr="000000">
                <a:lumMod val="75000"/>
                <a:lumOff val="25000"/>
              </a:sysClr>
            </a:solidFill>
            <a:latin typeface="Calibri" panose="020F0502020204030204"/>
          </a:endParaRPr>
        </a:p>
      </cx:txPr>
    </cx:legend>
  </cx:chart>
</cx:chartSpace>
</file>

<file path=xl/charts/colors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8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75000"/>
            <a:lumOff val="2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  <a:lumOff val="10000"/>
              </a:schemeClr>
            </a:gs>
            <a:gs pos="0">
              <a:schemeClr val="lt1">
                <a:lumMod val="75000"/>
                <a:alpha val="36000"/>
                <a:lumOff val="10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dk1"/>
    </cs:fontRef>
    <cs:spPr>
      <a:ln w="9525" cap="flat">
        <a:solidFill>
          <a:schemeClr val="bg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/>
  </cs:title>
  <cs:trendline>
    <cs:lnRef idx="0"/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defRPr sz="9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8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75000"/>
            <a:lumOff val="2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  <a:lumOff val="10000"/>
              </a:schemeClr>
            </a:gs>
            <a:gs pos="0">
              <a:schemeClr val="lt1">
                <a:lumMod val="75000"/>
                <a:alpha val="36000"/>
                <a:lumOff val="10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dk1"/>
    </cs:fontRef>
    <cs:spPr>
      <a:ln w="9525" cap="flat">
        <a:solidFill>
          <a:schemeClr val="bg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/>
  </cs:title>
  <cs:trendline>
    <cs:lnRef idx="0"/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defRPr sz="9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microsoft.com/office/2014/relationships/chartEx" Target="../charts/chartEx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microsoft.com/office/2014/relationships/chartEx" Target="../charts/chartEx2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416719</xdr:colOff>
      <xdr:row>23</xdr:row>
      <xdr:rowOff>180216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C94FA7C-52B3-4A7F-87D2-3FB13C305A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405813" cy="5716622"/>
        </a:xfrm>
        <a:prstGeom prst="rect">
          <a:avLst/>
        </a:prstGeom>
      </xdr:spPr>
    </xdr:pic>
    <xdr:clientData/>
  </xdr:twoCellAnchor>
  <xdr:twoCellAnchor>
    <xdr:from>
      <xdr:col>2</xdr:col>
      <xdr:colOff>311945</xdr:colOff>
      <xdr:row>21</xdr:row>
      <xdr:rowOff>14287</xdr:rowOff>
    </xdr:from>
    <xdr:to>
      <xdr:col>3</xdr:col>
      <xdr:colOff>127367</xdr:colOff>
      <xdr:row>23</xdr:row>
      <xdr:rowOff>14907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5D86F27-7178-491A-9597-41D8BE5FF429}"/>
            </a:ext>
          </a:extLst>
        </xdr:cNvPr>
        <xdr:cNvSpPr txBox="1"/>
      </xdr:nvSpPr>
      <xdr:spPr>
        <a:xfrm>
          <a:off x="7021178758" y="5145881"/>
          <a:ext cx="3172985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/>
          <a:r>
            <a:rPr lang="ar-QA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الإصدار 49 |اكتوبر 2023| الربع الأول</a:t>
          </a:r>
          <a:r>
            <a:rPr lang="ar-QA" sz="1100" b="1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ar-QA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2023</a:t>
          </a:r>
          <a:r>
            <a:rPr lang="ar-QA" sz="2000"/>
            <a:t> </a:t>
          </a:r>
          <a:endParaRPr lang="en-US" sz="2000" b="1">
            <a:latin typeface="+mn-lt"/>
          </a:endParaRPr>
        </a:p>
      </xdr:txBody>
    </xdr:sp>
    <xdr:clientData/>
  </xdr:twoCellAnchor>
  <xdr:twoCellAnchor>
    <xdr:from>
      <xdr:col>0</xdr:col>
      <xdr:colOff>0</xdr:colOff>
      <xdr:row>20</xdr:row>
      <xdr:rowOff>785813</xdr:rowOff>
    </xdr:from>
    <xdr:to>
      <xdr:col>0</xdr:col>
      <xdr:colOff>3172985</xdr:colOff>
      <xdr:row>22</xdr:row>
      <xdr:rowOff>179214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38552B35-0B5D-45BB-A865-C56CF1BB4203}"/>
            </a:ext>
          </a:extLst>
        </xdr:cNvPr>
        <xdr:cNvSpPr txBox="1"/>
      </xdr:nvSpPr>
      <xdr:spPr>
        <a:xfrm>
          <a:off x="7026122234" y="5119688"/>
          <a:ext cx="3172985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Issue 49 |October 2023| First Quarter 2023</a:t>
          </a:r>
          <a:r>
            <a:rPr lang="en-US" sz="2000"/>
            <a:t> </a:t>
          </a:r>
          <a:endParaRPr lang="en-US" sz="2000" b="1">
            <a:latin typeface="+mn-lt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152400</xdr:rowOff>
    </xdr:from>
    <xdr:to>
      <xdr:col>18</xdr:col>
      <xdr:colOff>142876</xdr:colOff>
      <xdr:row>21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BB0A1C7-44D9-422C-9B91-7803032E4C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26</xdr:row>
      <xdr:rowOff>0</xdr:rowOff>
    </xdr:from>
    <xdr:to>
      <xdr:col>17</xdr:col>
      <xdr:colOff>15386</xdr:colOff>
      <xdr:row>35</xdr:row>
      <xdr:rowOff>57501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93E4022-EC28-475C-9F1C-B92297B619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43</xdr:row>
      <xdr:rowOff>0</xdr:rowOff>
    </xdr:from>
    <xdr:to>
      <xdr:col>22</xdr:col>
      <xdr:colOff>314325</xdr:colOff>
      <xdr:row>57</xdr:row>
      <xdr:rowOff>138113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D1FE786-24DD-40B7-9FFA-9FAB725C5A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152400</xdr:colOff>
      <xdr:row>105</xdr:row>
      <xdr:rowOff>152400</xdr:rowOff>
    </xdr:from>
    <xdr:to>
      <xdr:col>11</xdr:col>
      <xdr:colOff>152400</xdr:colOff>
      <xdr:row>122</xdr:row>
      <xdr:rowOff>76200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9F94D9C-B82A-4CB6-B818-8F8477CC95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581025</xdr:colOff>
      <xdr:row>64</xdr:row>
      <xdr:rowOff>190499</xdr:rowOff>
    </xdr:from>
    <xdr:to>
      <xdr:col>22</xdr:col>
      <xdr:colOff>530190</xdr:colOff>
      <xdr:row>98</xdr:row>
      <xdr:rowOff>57151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8" name="Chart 7">
              <a:extLst>
                <a:ext uri="{FF2B5EF4-FFF2-40B4-BE49-F238E27FC236}">
                  <a16:creationId xmlns:a16="http://schemas.microsoft.com/office/drawing/2014/main" id="{AE07F0F6-1EEE-435A-9FAF-F1232D27DD04}"/>
                </a:ext>
              </a:extLst>
            </xdr:cNvPr>
            <xdr:cNvGraphicFramePr>
              <a:graphicFrameLocks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5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973745010" y="12477749"/>
              <a:ext cx="12141165" cy="636270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641839</xdr:colOff>
      <xdr:row>52</xdr:row>
      <xdr:rowOff>146188</xdr:rowOff>
    </xdr:from>
    <xdr:to>
      <xdr:col>13</xdr:col>
      <xdr:colOff>533400</xdr:colOff>
      <xdr:row>61</xdr:row>
      <xdr:rowOff>127489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2597D00-5D17-46DE-B3B5-D5227ADC02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1316934</xdr:colOff>
      <xdr:row>7</xdr:row>
      <xdr:rowOff>124239</xdr:rowOff>
    </xdr:from>
    <xdr:to>
      <xdr:col>13</xdr:col>
      <xdr:colOff>600808</xdr:colOff>
      <xdr:row>21</xdr:row>
      <xdr:rowOff>124558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C22DE19B-36F4-48D4-AF33-B5B65AE718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133349</xdr:colOff>
      <xdr:row>78</xdr:row>
      <xdr:rowOff>133350</xdr:rowOff>
    </xdr:from>
    <xdr:to>
      <xdr:col>16</xdr:col>
      <xdr:colOff>553472</xdr:colOff>
      <xdr:row>102</xdr:row>
      <xdr:rowOff>28575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7" name="Chart 6">
              <a:extLst>
                <a:ext uri="{FF2B5EF4-FFF2-40B4-BE49-F238E27FC236}">
                  <a16:creationId xmlns:a16="http://schemas.microsoft.com/office/drawing/2014/main" id="{4EC99D00-7A7B-4357-A165-F37EDBF7D4B2}"/>
                </a:ext>
              </a:extLst>
            </xdr:cNvPr>
            <xdr:cNvGraphicFramePr>
              <a:graphicFrameLocks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977588878" y="14887575"/>
              <a:ext cx="11440548" cy="44672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</xdr:col>
      <xdr:colOff>542926</xdr:colOff>
      <xdr:row>29</xdr:row>
      <xdr:rowOff>90487</xdr:rowOff>
    </xdr:from>
    <xdr:to>
      <xdr:col>16</xdr:col>
      <xdr:colOff>266701</xdr:colOff>
      <xdr:row>43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A9DE070-E56A-44CC-B190-7885493892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250825</xdr:colOff>
      <xdr:row>114</xdr:row>
      <xdr:rowOff>187854</xdr:rowOff>
    </xdr:from>
    <xdr:to>
      <xdr:col>10</xdr:col>
      <xdr:colOff>583142</xdr:colOff>
      <xdr:row>121</xdr:row>
      <xdr:rowOff>151871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97A388B-38EE-4518-BFEC-8D09F07584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-stat-doc-p1\excel-sheets\DMB\NEW-QRT\mon-21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astat-my.sharepoint.com/Users/&#1593;&#1576;&#1583;&#1575;&#1604;&#1604;&#1607;/Desktop/Documents%20and%20Settings/user/My%20Documents/&#1576;&#1583;&#1575;&#1610;&#1577;%20&#1575;&#1604;&#1593;&#1605;&#1604;%20&#1575;&#1604;&#1587;&#1576;&#1578;18-5/&#1575;&#1604;&#1578;&#1602;&#1583;&#1610;&#1585;%20&#1575;&#1604;&#1606;&#1607;&#1575;&#1574;&#1610;/&#1575;&#1604;&#1585;&#1610;&#1575;&#159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user\Desktop\&#1604;&#1605;%20&#1578;&#1601;&#1585;&#1586;\&#1575;&#1604;&#1605;&#1587;&#1578;&#1606;&#1583;&#1575;&#1578;\&#1606;&#1575;&#1589;&#1585;%20&#1575;&#1604;&#1580;&#1585;&#1576;&#1575;&#1569;\&#1575;&#1604;&#1587;&#1603;&#1575;&#1606;&#1610;&#1577;\&#1578;&#1602;&#1583;&#1610;&#1585;%20&#1576;&#1610;&#1575;&#1606;&#1575;&#1578;%20&#1604;&#1604;&#1573;&#1580;&#1578;&#1605;&#1575;&#1593;&#1610;&#1577;\&#1578;&#1602;&#1583;&#1610;&#1585;%201-9-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astat-my.sharepoint.com/Documents%20and%20Settings/user/My%20Documents/&#1576;&#1583;&#1575;&#1610;&#1577;%20&#1575;&#1604;&#1593;&#1605;&#1604;%20&#1575;&#1604;&#1587;&#1576;&#1578;18-5/&#1575;&#1604;&#1578;&#1602;&#1583;&#1610;&#1585;%20&#1575;&#1604;&#1606;&#1607;&#1575;&#1574;&#1610;/&#1575;&#1604;&#1585;&#1610;&#1575;&#159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astat-my.sharepoint.com/Documents%20and%20Settings/user/Desktop/&#1604;&#1605;%20&#1578;&#1601;&#1585;&#1586;/&#1575;&#1604;&#1605;&#1587;&#1578;&#1606;&#1583;&#1575;&#1578;/&#1606;&#1575;&#1589;&#1585;%20&#1575;&#1604;&#1580;&#1585;&#1576;&#1575;&#1569;/&#1575;&#1604;&#1587;&#1603;&#1575;&#1606;&#1610;&#1577;/&#1578;&#1602;&#1583;&#1610;&#1585;%20&#1576;&#1610;&#1575;&#1606;&#1575;&#1578;%20&#1604;&#1604;&#1573;&#1580;&#1578;&#1605;&#1575;&#1593;&#1610;&#1577;/&#1578;&#1602;&#1583;&#1610;&#1585;%201-9-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AME Persistence2"/>
      <sheetName val="(1)"/>
      <sheetName val="(2)"/>
      <sheetName val="Sheet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4"/>
      <sheetName val="2015"/>
      <sheetName val="2016(س ذ)"/>
      <sheetName val="2017(س ذ)"/>
      <sheetName val="2018(س ذ)"/>
      <sheetName val="2019(س ذ)"/>
      <sheetName val="2020(س ذ)"/>
      <sheetName val="2016 ( س ث)"/>
      <sheetName val="2017 (س ث)"/>
      <sheetName val="2018 (س ث)"/>
      <sheetName val="2019 (س ث)"/>
      <sheetName val="2020 (س ث)"/>
      <sheetName val="2016 (غ س ذ)"/>
      <sheetName val="2017 (غ س ذ)"/>
      <sheetName val="2018 (غ س ذ)"/>
      <sheetName val="2019 (غ س ذ)"/>
      <sheetName val="2020 (غ س ذ)"/>
      <sheetName val="2016 (غ س ث)"/>
      <sheetName val="2017 (غ س ث)"/>
      <sheetName val="2018 (غ س ث)"/>
      <sheetName val="2019 (غ س ث)"/>
      <sheetName val="2020 (غ س ث)"/>
      <sheetName val="2016"/>
      <sheetName val="2017"/>
      <sheetName val="2018"/>
      <sheetName val="2019"/>
      <sheetName val="2020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سعودي"/>
      <sheetName val="غير سعودي"/>
      <sheetName val="AGEINT"/>
      <sheetName val="AGEINT (2)"/>
      <sheetName val="سعودي (2)"/>
      <sheetName val="غير سعودي (2)"/>
      <sheetName val="ورقة7"/>
    </sheetNames>
    <sheetDataSet>
      <sheetData sheetId="0"/>
      <sheetData sheetId="1"/>
      <sheetData sheetId="2"/>
      <sheetData sheetId="3" refreshError="1"/>
      <sheetData sheetId="4"/>
      <sheetData sheetId="5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4"/>
      <sheetName val="2015"/>
      <sheetName val="2016(س ذ)"/>
      <sheetName val="2017(س ذ)"/>
      <sheetName val="2018(س ذ)"/>
      <sheetName val="2019(س ذ)"/>
      <sheetName val="2020(س ذ)"/>
      <sheetName val="2016 ( س ث)"/>
      <sheetName val="2017 (س ث)"/>
      <sheetName val="2018 (س ث)"/>
      <sheetName val="2019 (س ث)"/>
      <sheetName val="2020 (س ث)"/>
      <sheetName val="2016 (غ س ذ)"/>
      <sheetName val="2017 (غ س ذ)"/>
      <sheetName val="2018 (غ س ذ)"/>
      <sheetName val="2019 (غ س ذ)"/>
      <sheetName val="2020 (غ س ذ)"/>
      <sheetName val="2016 (غ س ث)"/>
      <sheetName val="2017 (غ س ث)"/>
      <sheetName val="2018 (غ س ث)"/>
      <sheetName val="2019 (غ س ث)"/>
      <sheetName val="2020 (غ س ث)"/>
      <sheetName val="2016"/>
      <sheetName val="2017"/>
      <sheetName val="2018"/>
      <sheetName val="2019"/>
      <sheetName val="2020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سعودي"/>
      <sheetName val="غير سعودي"/>
      <sheetName val="AGEINT"/>
      <sheetName val="AGEINT (2)"/>
      <sheetName val="سعودي (2)"/>
      <sheetName val="غير سعودي (2)"/>
      <sheetName val="ورقة7"/>
    </sheetNames>
    <sheetDataSet>
      <sheetData sheetId="0"/>
      <sheetData sheetId="1"/>
      <sheetData sheetId="2"/>
      <sheetData sheetId="3" refreshError="1"/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sa.gov.qa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35F25-63F0-4559-BD7B-F349F159611E}">
  <dimension ref="A17:C31"/>
  <sheetViews>
    <sheetView showGridLines="0" rightToLeft="1" tabSelected="1" view="pageBreakPreview" zoomScale="30" zoomScaleNormal="30" zoomScaleSheetLayoutView="30" zoomScalePageLayoutView="90" workbookViewId="0">
      <selection activeCell="C36" sqref="C36"/>
    </sheetView>
  </sheetViews>
  <sheetFormatPr defaultColWidth="6.42578125" defaultRowHeight="15"/>
  <cols>
    <col min="1" max="1" width="50.42578125" style="14" customWidth="1"/>
    <col min="2" max="2" width="19.140625" style="14" customWidth="1"/>
    <col min="3" max="3" width="50.42578125" style="14" customWidth="1"/>
    <col min="4" max="16384" width="6.42578125" style="14"/>
  </cols>
  <sheetData>
    <row r="17" spans="1:3" ht="31.5">
      <c r="A17" s="11"/>
      <c r="B17" s="12"/>
      <c r="C17" s="13"/>
    </row>
    <row r="19" spans="1:3" ht="28.5" customHeight="1"/>
    <row r="20" spans="1:3" ht="26.25">
      <c r="A20" s="15" t="s">
        <v>106</v>
      </c>
      <c r="B20" s="12"/>
      <c r="C20" s="16" t="s">
        <v>107</v>
      </c>
    </row>
    <row r="21" spans="1:3" ht="63">
      <c r="A21" s="17" t="s">
        <v>108</v>
      </c>
      <c r="B21" s="18"/>
      <c r="C21" s="19" t="s">
        <v>109</v>
      </c>
    </row>
    <row r="22" spans="1:3" ht="17.25">
      <c r="A22" s="20"/>
      <c r="B22" s="21"/>
      <c r="C22" s="22"/>
    </row>
    <row r="23" spans="1:3">
      <c r="B23" s="23" t="s">
        <v>110</v>
      </c>
    </row>
    <row r="24" spans="1:3">
      <c r="B24" s="24"/>
    </row>
    <row r="31" spans="1:3" ht="31.5">
      <c r="A31" s="11"/>
      <c r="B31" s="12"/>
      <c r="C31" s="13"/>
    </row>
  </sheetData>
  <hyperlinks>
    <hyperlink ref="B23" r:id="rId1" xr:uid="{65A39D7C-2500-47AB-9B8A-C792D8E05E6A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8F835-8306-4954-BFB9-0EE316E4E600}">
  <dimension ref="A3:AF288"/>
  <sheetViews>
    <sheetView rightToLeft="1" tabSelected="1" view="pageBreakPreview" zoomScale="75" zoomScaleNormal="75" zoomScaleSheetLayoutView="75" zoomScalePageLayoutView="70" workbookViewId="0">
      <selection activeCell="C36" sqref="C36"/>
    </sheetView>
  </sheetViews>
  <sheetFormatPr defaultRowHeight="15"/>
  <cols>
    <col min="1" max="1" width="9.85546875" customWidth="1"/>
    <col min="2" max="2" width="28.140625" style="2" customWidth="1"/>
    <col min="3" max="6" width="13.140625" style="2" bestFit="1" customWidth="1"/>
    <col min="7" max="7" width="12.85546875" style="2" bestFit="1" customWidth="1"/>
    <col min="8" max="9" width="13.140625" style="2" bestFit="1" customWidth="1"/>
    <col min="10" max="10" width="16.28515625" style="2" bestFit="1" customWidth="1"/>
    <col min="11" max="14" width="13.140625" style="2" bestFit="1" customWidth="1"/>
    <col min="15" max="15" width="12.85546875" style="2" bestFit="1" customWidth="1"/>
    <col min="16" max="16" width="13.140625" style="2" bestFit="1" customWidth="1"/>
    <col min="17" max="17" width="13.5703125" style="2" bestFit="1" customWidth="1"/>
    <col min="18" max="18" width="14.7109375" style="2" customWidth="1"/>
    <col min="19" max="19" width="13.85546875" style="2" customWidth="1"/>
    <col min="20" max="20" width="13.85546875" style="2" hidden="1" customWidth="1"/>
    <col min="21" max="21" width="31.140625" style="2" customWidth="1"/>
    <col min="22" max="22" width="9" style="30" customWidth="1"/>
    <col min="30" max="33" width="12" bestFit="1" customWidth="1"/>
  </cols>
  <sheetData>
    <row r="3" spans="1:22" ht="23.25">
      <c r="C3" s="142" t="s">
        <v>112</v>
      </c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</row>
    <row r="4" spans="1:22" ht="30" customHeight="1">
      <c r="C4" s="143" t="s">
        <v>111</v>
      </c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22" ht="21" customHeight="1">
      <c r="A5" s="8"/>
      <c r="B5" s="3"/>
      <c r="C5" s="144" t="s">
        <v>156</v>
      </c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</row>
    <row r="6" spans="1:22" ht="18.75">
      <c r="A6" s="8"/>
      <c r="B6" s="3"/>
      <c r="C6" s="1"/>
      <c r="D6" s="1"/>
      <c r="E6" s="28"/>
      <c r="F6" s="29"/>
      <c r="G6" s="27"/>
      <c r="H6" s="27"/>
      <c r="I6" s="27"/>
      <c r="J6" s="29"/>
      <c r="K6" s="29"/>
      <c r="O6" s="1"/>
    </row>
    <row r="7" spans="1:22" ht="18.75">
      <c r="A7" s="8"/>
      <c r="B7" s="3"/>
      <c r="C7" s="1"/>
      <c r="D7" s="1"/>
      <c r="E7" s="28"/>
      <c r="F7" s="29"/>
      <c r="G7" s="27"/>
      <c r="H7" s="27"/>
      <c r="I7" s="27"/>
      <c r="J7" s="29"/>
      <c r="K7" s="29"/>
      <c r="O7" s="1"/>
    </row>
    <row r="8" spans="1:22" ht="18.75">
      <c r="A8" s="8"/>
      <c r="B8" s="3"/>
      <c r="C8" s="1"/>
      <c r="D8" s="1"/>
      <c r="E8" s="28"/>
      <c r="F8" s="29"/>
      <c r="G8" s="27"/>
      <c r="H8" s="27"/>
      <c r="I8" s="137" t="s">
        <v>124</v>
      </c>
      <c r="J8" s="137"/>
      <c r="K8" s="137"/>
      <c r="L8" s="137"/>
      <c r="O8" s="1"/>
    </row>
    <row r="9" spans="1:22" ht="17.25">
      <c r="A9" s="57" t="s">
        <v>117</v>
      </c>
      <c r="B9" s="48"/>
      <c r="C9" s="49"/>
      <c r="D9" s="49"/>
      <c r="E9" s="49"/>
      <c r="F9" s="49"/>
      <c r="G9" s="50"/>
      <c r="I9" s="51"/>
      <c r="J9" s="49"/>
      <c r="K9" s="49"/>
      <c r="O9" s="138" t="s">
        <v>119</v>
      </c>
      <c r="P9" s="138"/>
      <c r="Q9" s="138"/>
      <c r="R9" s="138"/>
      <c r="S9" s="138"/>
      <c r="T9" s="138"/>
      <c r="U9" s="138"/>
      <c r="V9" s="138"/>
    </row>
    <row r="10" spans="1:22" ht="17.25">
      <c r="A10" s="85" t="s">
        <v>118</v>
      </c>
      <c r="B10" s="43"/>
      <c r="C10" s="52"/>
      <c r="D10" s="52"/>
      <c r="E10" s="52"/>
      <c r="F10" s="52"/>
      <c r="G10" s="52"/>
      <c r="J10" s="49"/>
      <c r="K10" s="49"/>
      <c r="O10" s="49"/>
      <c r="U10" s="138" t="s">
        <v>120</v>
      </c>
      <c r="V10" s="138"/>
    </row>
    <row r="11" spans="1:22">
      <c r="A11" s="84" t="s">
        <v>121</v>
      </c>
      <c r="C11" s="53"/>
      <c r="D11" s="53"/>
      <c r="E11" s="53"/>
      <c r="F11" s="53"/>
      <c r="G11" s="53"/>
      <c r="J11" s="54"/>
      <c r="K11" s="54"/>
      <c r="O11" s="54"/>
      <c r="U11" s="139" t="s">
        <v>122</v>
      </c>
      <c r="V11" s="139"/>
    </row>
    <row r="12" spans="1:22">
      <c r="A12" s="34"/>
      <c r="B12" s="34"/>
      <c r="C12" s="134">
        <v>2019</v>
      </c>
      <c r="D12" s="134"/>
      <c r="E12" s="134"/>
      <c r="F12" s="134"/>
      <c r="G12" s="134">
        <v>2020</v>
      </c>
      <c r="H12" s="134"/>
      <c r="I12" s="134"/>
      <c r="J12" s="134"/>
      <c r="K12" s="134">
        <v>2021</v>
      </c>
      <c r="L12" s="134"/>
      <c r="M12" s="134"/>
      <c r="N12" s="134"/>
      <c r="O12" s="134" t="s">
        <v>2</v>
      </c>
      <c r="P12" s="134"/>
      <c r="Q12" s="134"/>
      <c r="R12" s="35"/>
      <c r="S12" s="140">
        <v>2023</v>
      </c>
      <c r="T12" s="141"/>
      <c r="U12" s="34"/>
      <c r="V12" s="36"/>
    </row>
    <row r="13" spans="1:22" ht="25.5">
      <c r="A13" s="37" t="s">
        <v>10</v>
      </c>
      <c r="B13" s="38" t="s">
        <v>9</v>
      </c>
      <c r="C13" s="38" t="s">
        <v>3</v>
      </c>
      <c r="D13" s="38" t="s">
        <v>4</v>
      </c>
      <c r="E13" s="38" t="s">
        <v>5</v>
      </c>
      <c r="F13" s="38" t="s">
        <v>6</v>
      </c>
      <c r="G13" s="38" t="s">
        <v>3</v>
      </c>
      <c r="H13" s="38" t="s">
        <v>4</v>
      </c>
      <c r="I13" s="38" t="s">
        <v>5</v>
      </c>
      <c r="J13" s="38" t="s">
        <v>6</v>
      </c>
      <c r="K13" s="38" t="s">
        <v>3</v>
      </c>
      <c r="L13" s="38" t="s">
        <v>4</v>
      </c>
      <c r="M13" s="38" t="s">
        <v>5</v>
      </c>
      <c r="N13" s="38" t="s">
        <v>6</v>
      </c>
      <c r="O13" s="38" t="s">
        <v>3</v>
      </c>
      <c r="P13" s="38" t="s">
        <v>4</v>
      </c>
      <c r="Q13" s="38" t="s">
        <v>5</v>
      </c>
      <c r="R13" s="38" t="s">
        <v>6</v>
      </c>
      <c r="S13" s="38" t="s">
        <v>3</v>
      </c>
      <c r="T13" s="38" t="s">
        <v>4</v>
      </c>
      <c r="U13" s="39" t="s">
        <v>8</v>
      </c>
      <c r="V13" s="39" t="s">
        <v>7</v>
      </c>
    </row>
    <row r="14" spans="1:22">
      <c r="A14" s="59" t="s">
        <v>14</v>
      </c>
      <c r="B14" s="60" t="s">
        <v>13</v>
      </c>
      <c r="C14" s="61">
        <v>418.35831806764264</v>
      </c>
      <c r="D14" s="61">
        <v>413.81215729604088</v>
      </c>
      <c r="E14" s="61">
        <v>416.40834546043334</v>
      </c>
      <c r="F14" s="61">
        <v>420.63295417588301</v>
      </c>
      <c r="G14" s="61">
        <v>456.14927239624257</v>
      </c>
      <c r="H14" s="61">
        <v>457.76697331470797</v>
      </c>
      <c r="I14" s="61">
        <v>443.72809949982968</v>
      </c>
      <c r="J14" s="61">
        <v>423.02204049887496</v>
      </c>
      <c r="K14" s="61">
        <v>472.0338523478805</v>
      </c>
      <c r="L14" s="62">
        <v>485.37587571967697</v>
      </c>
      <c r="M14" s="61">
        <v>482.45051552395722</v>
      </c>
      <c r="N14" s="61">
        <v>511.29683853419658</v>
      </c>
      <c r="O14" s="63">
        <v>556.36113629649299</v>
      </c>
      <c r="P14" s="63">
        <v>548.94793932184257</v>
      </c>
      <c r="Q14" s="63">
        <v>572.01370091741455</v>
      </c>
      <c r="R14" s="63">
        <v>523.91241585119644</v>
      </c>
      <c r="S14" s="63">
        <v>561.16585539976847</v>
      </c>
      <c r="T14" s="63">
        <v>534.83925434100229</v>
      </c>
      <c r="U14" s="64" t="s">
        <v>12</v>
      </c>
      <c r="V14" s="82" t="s">
        <v>11</v>
      </c>
    </row>
    <row r="15" spans="1:22">
      <c r="A15" s="59" t="s">
        <v>18</v>
      </c>
      <c r="B15" s="60" t="s">
        <v>17</v>
      </c>
      <c r="C15" s="61">
        <v>61210.185586376443</v>
      </c>
      <c r="D15" s="61">
        <v>56916.066534373385</v>
      </c>
      <c r="E15" s="61">
        <v>56485.22824839798</v>
      </c>
      <c r="F15" s="61">
        <v>54710.139951615238</v>
      </c>
      <c r="G15" s="61">
        <v>51589.763053704737</v>
      </c>
      <c r="H15" s="61">
        <v>28200.496804062506</v>
      </c>
      <c r="I15" s="61">
        <v>33673.874833566333</v>
      </c>
      <c r="J15" s="61">
        <v>38878.897796534555</v>
      </c>
      <c r="K15" s="61">
        <v>51808.313937051687</v>
      </c>
      <c r="L15" s="62">
        <v>57492.916746767194</v>
      </c>
      <c r="M15" s="61">
        <v>67811.632081384174</v>
      </c>
      <c r="N15" s="61">
        <v>63639.106860672196</v>
      </c>
      <c r="O15" s="63">
        <v>84167.467083896583</v>
      </c>
      <c r="P15" s="63">
        <v>98085.747188562411</v>
      </c>
      <c r="Q15" s="63">
        <v>106759.58432623769</v>
      </c>
      <c r="R15" s="63">
        <v>91247.981549870397</v>
      </c>
      <c r="S15" s="63">
        <v>80406.683233341231</v>
      </c>
      <c r="T15" s="63">
        <v>73040.259873379182</v>
      </c>
      <c r="U15" s="64" t="s">
        <v>16</v>
      </c>
      <c r="V15" s="82" t="s">
        <v>15</v>
      </c>
    </row>
    <row r="16" spans="1:22">
      <c r="A16" s="59" t="s">
        <v>22</v>
      </c>
      <c r="B16" s="60" t="s">
        <v>21</v>
      </c>
      <c r="C16" s="61">
        <v>12508.907936683287</v>
      </c>
      <c r="D16" s="61">
        <v>13279.010154547934</v>
      </c>
      <c r="E16" s="61">
        <v>14155.079646438375</v>
      </c>
      <c r="F16" s="61">
        <v>13557.823407927683</v>
      </c>
      <c r="G16" s="61">
        <v>11892.670245826293</v>
      </c>
      <c r="H16" s="61">
        <v>8636.1206615679857</v>
      </c>
      <c r="I16" s="61">
        <v>9960.6524150395435</v>
      </c>
      <c r="J16" s="61">
        <v>11096.679499722128</v>
      </c>
      <c r="K16" s="61">
        <v>12008.084793625181</v>
      </c>
      <c r="L16" s="62">
        <v>14394.804401627714</v>
      </c>
      <c r="M16" s="61">
        <v>15851.664047120035</v>
      </c>
      <c r="N16" s="61">
        <v>15067.995171980638</v>
      </c>
      <c r="O16" s="63">
        <v>17378.32770395224</v>
      </c>
      <c r="P16" s="63">
        <v>23384.135028497953</v>
      </c>
      <c r="Q16" s="63">
        <v>20106.42224184798</v>
      </c>
      <c r="R16" s="63">
        <v>18798.077614332069</v>
      </c>
      <c r="S16" s="63">
        <v>17822.401408760776</v>
      </c>
      <c r="T16" s="63">
        <v>15841.673455887641</v>
      </c>
      <c r="U16" s="64" t="s">
        <v>20</v>
      </c>
      <c r="V16" s="83" t="s">
        <v>19</v>
      </c>
    </row>
    <row r="17" spans="1:22" ht="60">
      <c r="A17" s="59" t="s">
        <v>26</v>
      </c>
      <c r="B17" s="60" t="s">
        <v>25</v>
      </c>
      <c r="C17" s="61">
        <v>1285.9179367362467</v>
      </c>
      <c r="D17" s="61">
        <v>1530.6289023007275</v>
      </c>
      <c r="E17" s="61">
        <v>1672.0896611542876</v>
      </c>
      <c r="F17" s="61">
        <v>1405.5914952242481</v>
      </c>
      <c r="G17" s="61">
        <v>1457.9843531270299</v>
      </c>
      <c r="H17" s="61">
        <v>1447.3669780732268</v>
      </c>
      <c r="I17" s="61">
        <v>1709.8799931617393</v>
      </c>
      <c r="J17" s="61">
        <v>1437.8289225829744</v>
      </c>
      <c r="K17" s="61">
        <v>1521.6438871286969</v>
      </c>
      <c r="L17" s="62">
        <v>1655.2703660285119</v>
      </c>
      <c r="M17" s="61">
        <v>1886.5236916823537</v>
      </c>
      <c r="N17" s="61">
        <v>1453.5297142346515</v>
      </c>
      <c r="O17" s="63">
        <v>1532.0065935115813</v>
      </c>
      <c r="P17" s="63">
        <v>1679.2588255196192</v>
      </c>
      <c r="Q17" s="63">
        <v>1956.0060037057353</v>
      </c>
      <c r="R17" s="63">
        <v>1637.7427329162908</v>
      </c>
      <c r="S17" s="63">
        <v>1590.5819548247907</v>
      </c>
      <c r="T17" s="63">
        <v>1845.0323941461465</v>
      </c>
      <c r="U17" s="64" t="s">
        <v>24</v>
      </c>
      <c r="V17" s="83" t="s">
        <v>23</v>
      </c>
    </row>
    <row r="18" spans="1:22">
      <c r="A18" s="59" t="s">
        <v>30</v>
      </c>
      <c r="B18" s="60" t="s">
        <v>29</v>
      </c>
      <c r="C18" s="61">
        <v>20449.645627233593</v>
      </c>
      <c r="D18" s="61">
        <v>19523.690471456703</v>
      </c>
      <c r="E18" s="61">
        <v>18810.866695722721</v>
      </c>
      <c r="F18" s="61">
        <v>19490.734016509163</v>
      </c>
      <c r="G18" s="61">
        <v>19976.060897652987</v>
      </c>
      <c r="H18" s="61">
        <v>18743.449018984829</v>
      </c>
      <c r="I18" s="61">
        <v>17428.784690070686</v>
      </c>
      <c r="J18" s="61">
        <v>18964.021558670731</v>
      </c>
      <c r="K18" s="61">
        <v>20024.549768790777</v>
      </c>
      <c r="L18" s="62">
        <v>21555.16493635629</v>
      </c>
      <c r="M18" s="61">
        <v>22053.928532467715</v>
      </c>
      <c r="N18" s="61">
        <v>24204.961572601755</v>
      </c>
      <c r="O18" s="63">
        <v>23669.753300055218</v>
      </c>
      <c r="P18" s="63">
        <v>23456.81380641531</v>
      </c>
      <c r="Q18" s="63">
        <v>25955.988015710787</v>
      </c>
      <c r="R18" s="63">
        <v>22864.652722260922</v>
      </c>
      <c r="S18" s="63">
        <v>21426.069900085065</v>
      </c>
      <c r="T18" s="63">
        <v>21624.703925657421</v>
      </c>
      <c r="U18" s="64" t="s">
        <v>28</v>
      </c>
      <c r="V18" s="82" t="s">
        <v>27</v>
      </c>
    </row>
    <row r="19" spans="1:22" ht="45">
      <c r="A19" s="59" t="s">
        <v>34</v>
      </c>
      <c r="B19" s="60" t="s">
        <v>33</v>
      </c>
      <c r="C19" s="61">
        <v>11496.92290614728</v>
      </c>
      <c r="D19" s="61">
        <v>11443.419843594347</v>
      </c>
      <c r="E19" s="61">
        <v>13215.224795630154</v>
      </c>
      <c r="F19" s="61">
        <v>13908.189228676893</v>
      </c>
      <c r="G19" s="61">
        <v>11069.579751011923</v>
      </c>
      <c r="H19" s="61">
        <v>7395.9265006683627</v>
      </c>
      <c r="I19" s="61">
        <v>12363.662766497673</v>
      </c>
      <c r="J19" s="61">
        <v>13239.39977382251</v>
      </c>
      <c r="K19" s="61">
        <v>11300.956866179022</v>
      </c>
      <c r="L19" s="62">
        <v>9879.7375131993176</v>
      </c>
      <c r="M19" s="61">
        <v>12718.690141855488</v>
      </c>
      <c r="N19" s="61">
        <v>13772.093753134606</v>
      </c>
      <c r="O19" s="63">
        <v>12317.380695827575</v>
      </c>
      <c r="P19" s="63">
        <v>11981</v>
      </c>
      <c r="Q19" s="63">
        <v>14224.857199082146</v>
      </c>
      <c r="R19" s="63">
        <v>16093.703281808226</v>
      </c>
      <c r="S19" s="63">
        <v>12641.944335701057</v>
      </c>
      <c r="T19" s="63">
        <v>11431.332584609549</v>
      </c>
      <c r="U19" s="64" t="s">
        <v>32</v>
      </c>
      <c r="V19" s="82" t="s">
        <v>31</v>
      </c>
    </row>
    <row r="20" spans="1:22">
      <c r="A20" s="59" t="s">
        <v>38</v>
      </c>
      <c r="B20" s="60" t="s">
        <v>37</v>
      </c>
      <c r="C20" s="61">
        <v>6798.2521718264488</v>
      </c>
      <c r="D20" s="61">
        <v>6738.7338325123692</v>
      </c>
      <c r="E20" s="61">
        <v>6978.3637657070776</v>
      </c>
      <c r="F20" s="61">
        <v>6755.1365138195788</v>
      </c>
      <c r="G20" s="61">
        <v>6866.1915066725678</v>
      </c>
      <c r="H20" s="61">
        <v>4793.8724814112211</v>
      </c>
      <c r="I20" s="61">
        <v>4614.5161000574199</v>
      </c>
      <c r="J20" s="61">
        <v>5128.8849478945676</v>
      </c>
      <c r="K20" s="61">
        <v>5950.714935212367</v>
      </c>
      <c r="L20" s="62">
        <v>6289.8848771891553</v>
      </c>
      <c r="M20" s="61">
        <v>6808.3788381073609</v>
      </c>
      <c r="N20" s="61">
        <v>7524.2685447537096</v>
      </c>
      <c r="O20" s="63">
        <v>8588.9951914012254</v>
      </c>
      <c r="P20" s="63">
        <v>9188.6409251361274</v>
      </c>
      <c r="Q20" s="63">
        <v>9461.2751545887186</v>
      </c>
      <c r="R20" s="63">
        <v>9368.896446787141</v>
      </c>
      <c r="S20" s="63">
        <v>9622.0857416154959</v>
      </c>
      <c r="T20" s="63">
        <v>9142.5948917945188</v>
      </c>
      <c r="U20" s="64" t="s">
        <v>36</v>
      </c>
      <c r="V20" s="83" t="s">
        <v>35</v>
      </c>
    </row>
    <row r="21" spans="1:22" ht="24">
      <c r="A21" s="59" t="s">
        <v>42</v>
      </c>
      <c r="B21" s="60" t="s">
        <v>41</v>
      </c>
      <c r="C21" s="61">
        <v>1221.0740253021272</v>
      </c>
      <c r="D21" s="61">
        <v>1330.0398118475241</v>
      </c>
      <c r="E21" s="61">
        <v>1451.1371604910105</v>
      </c>
      <c r="F21" s="61">
        <v>1564.681611878332</v>
      </c>
      <c r="G21" s="61">
        <v>1223.8680036793494</v>
      </c>
      <c r="H21" s="61">
        <v>799.55172497327487</v>
      </c>
      <c r="I21" s="61">
        <v>1290.6810254100628</v>
      </c>
      <c r="J21" s="61">
        <v>1424.5918129820777</v>
      </c>
      <c r="K21" s="61">
        <v>1312.727635676958</v>
      </c>
      <c r="L21" s="62">
        <v>1187.8707313657414</v>
      </c>
      <c r="M21" s="61">
        <v>1666.7664658562608</v>
      </c>
      <c r="N21" s="61">
        <v>1754.2972289027111</v>
      </c>
      <c r="O21" s="63">
        <v>1388.7727453717384</v>
      </c>
      <c r="P21" s="63">
        <v>1224.1823774314641</v>
      </c>
      <c r="Q21" s="63">
        <v>1730.2155451518604</v>
      </c>
      <c r="R21" s="63">
        <v>2791.6071764564945</v>
      </c>
      <c r="S21" s="63">
        <v>1663.3105066230175</v>
      </c>
      <c r="T21" s="63">
        <v>1372.7368968104415</v>
      </c>
      <c r="U21" s="64" t="s">
        <v>40</v>
      </c>
      <c r="V21" s="83" t="s">
        <v>39</v>
      </c>
    </row>
    <row r="22" spans="1:22">
      <c r="A22" s="59" t="s">
        <v>46</v>
      </c>
      <c r="B22" s="60" t="s">
        <v>45</v>
      </c>
      <c r="C22" s="61">
        <v>2419.3495351230126</v>
      </c>
      <c r="D22" s="61">
        <v>2299.9997747979128</v>
      </c>
      <c r="E22" s="61">
        <v>2524.1106544462623</v>
      </c>
      <c r="F22" s="61">
        <v>2287.4173242696875</v>
      </c>
      <c r="G22" s="61">
        <v>2418.4980287328317</v>
      </c>
      <c r="H22" s="61">
        <v>2222.0180042915945</v>
      </c>
      <c r="I22" s="61">
        <v>2544.8377482588367</v>
      </c>
      <c r="J22" s="61">
        <v>2380.7240858698096</v>
      </c>
      <c r="K22" s="61">
        <v>2446.9666306328863</v>
      </c>
      <c r="L22" s="62">
        <v>2418.348259380854</v>
      </c>
      <c r="M22" s="61">
        <v>2612.2724237119992</v>
      </c>
      <c r="N22" s="61">
        <v>2810.2243841595155</v>
      </c>
      <c r="O22" s="61">
        <v>2735.3335383344556</v>
      </c>
      <c r="P22" s="61">
        <v>2588.2832607585301</v>
      </c>
      <c r="Q22" s="61">
        <v>3006.867259605689</v>
      </c>
      <c r="R22" s="63">
        <v>3107.6857173768631</v>
      </c>
      <c r="S22" s="63">
        <v>2854.6311275041826</v>
      </c>
      <c r="T22" s="63">
        <v>2605.492544551551</v>
      </c>
      <c r="U22" s="64" t="s">
        <v>44</v>
      </c>
      <c r="V22" s="82" t="s">
        <v>43</v>
      </c>
    </row>
    <row r="23" spans="1:22">
      <c r="A23" s="59" t="s">
        <v>50</v>
      </c>
      <c r="B23" s="60" t="s">
        <v>49</v>
      </c>
      <c r="C23" s="61">
        <v>13148.013277114163</v>
      </c>
      <c r="D23" s="61">
        <v>12635.791599003029</v>
      </c>
      <c r="E23" s="61">
        <v>12438.076374080958</v>
      </c>
      <c r="F23" s="61">
        <v>13792.839286496474</v>
      </c>
      <c r="G23" s="61">
        <v>13393.374616602672</v>
      </c>
      <c r="H23" s="61">
        <v>12687.664513692696</v>
      </c>
      <c r="I23" s="61">
        <v>13284.845816756908</v>
      </c>
      <c r="J23" s="61">
        <v>14123.785301295715</v>
      </c>
      <c r="K23" s="61">
        <v>15304.602462354405</v>
      </c>
      <c r="L23" s="62">
        <v>15129.964099211606</v>
      </c>
      <c r="M23" s="61">
        <v>15332.281607389643</v>
      </c>
      <c r="N23" s="61">
        <v>17105.975900752506</v>
      </c>
      <c r="O23" s="63">
        <v>17267.500255709692</v>
      </c>
      <c r="P23" s="63">
        <v>14657.370220019709</v>
      </c>
      <c r="Q23" s="63">
        <v>16022.098041228712</v>
      </c>
      <c r="R23" s="63">
        <v>22434.881731057911</v>
      </c>
      <c r="S23" s="63">
        <v>19232.793756323863</v>
      </c>
      <c r="T23" s="63">
        <v>17793.663072435869</v>
      </c>
      <c r="U23" s="64" t="s">
        <v>48</v>
      </c>
      <c r="V23" s="82" t="s">
        <v>47</v>
      </c>
    </row>
    <row r="24" spans="1:22">
      <c r="A24" s="59" t="s">
        <v>54</v>
      </c>
      <c r="B24" s="60" t="s">
        <v>53</v>
      </c>
      <c r="C24" s="61">
        <v>10149.227688495386</v>
      </c>
      <c r="D24" s="61">
        <v>10111.468949535525</v>
      </c>
      <c r="E24" s="61">
        <v>10562.194576776428</v>
      </c>
      <c r="F24" s="61">
        <v>10599.158435205571</v>
      </c>
      <c r="G24" s="61">
        <v>9655.2844881423225</v>
      </c>
      <c r="H24" s="61">
        <v>9733.139496658021</v>
      </c>
      <c r="I24" s="61">
        <v>10275.618102958266</v>
      </c>
      <c r="J24" s="61">
        <v>9921.3714297937622</v>
      </c>
      <c r="K24" s="61">
        <v>9137.2169658432831</v>
      </c>
      <c r="L24" s="61">
        <v>9322.7197648789697</v>
      </c>
      <c r="M24" s="61">
        <v>9867.63672359255</v>
      </c>
      <c r="N24" s="61">
        <v>9835.4801058565135</v>
      </c>
      <c r="O24" s="63">
        <v>9825.0289628372193</v>
      </c>
      <c r="P24" s="63">
        <v>10674.14507178219</v>
      </c>
      <c r="Q24" s="63">
        <v>11054.46383281214</v>
      </c>
      <c r="R24" s="63">
        <v>12466.641854059448</v>
      </c>
      <c r="S24" s="63">
        <v>11655.356062667614</v>
      </c>
      <c r="T24" s="63">
        <v>11972.548484474737</v>
      </c>
      <c r="U24" s="64" t="s">
        <v>52</v>
      </c>
      <c r="V24" s="83" t="s">
        <v>51</v>
      </c>
    </row>
    <row r="25" spans="1:22" ht="45">
      <c r="A25" s="59" t="s">
        <v>58</v>
      </c>
      <c r="B25" s="60" t="s">
        <v>57</v>
      </c>
      <c r="C25" s="61">
        <v>5532.3924102665096</v>
      </c>
      <c r="D25" s="61">
        <v>5347.0047337329652</v>
      </c>
      <c r="E25" s="61">
        <v>4836.7725980080904</v>
      </c>
      <c r="F25" s="61">
        <v>5265.7131991342139</v>
      </c>
      <c r="G25" s="61">
        <v>5390.9092128259072</v>
      </c>
      <c r="H25" s="61">
        <v>4796.2922945376476</v>
      </c>
      <c r="I25" s="61">
        <v>4397.31061594323</v>
      </c>
      <c r="J25" s="61">
        <v>4677.3744664076039</v>
      </c>
      <c r="K25" s="61">
        <v>5193.4739898974085</v>
      </c>
      <c r="L25" s="62">
        <v>5072.0017129890639</v>
      </c>
      <c r="M25" s="61">
        <v>4798.3308161755922</v>
      </c>
      <c r="N25" s="61">
        <v>5415.5184800235384</v>
      </c>
      <c r="O25" s="63">
        <v>5991.0575224603972</v>
      </c>
      <c r="P25" s="63">
        <v>5774.5273991010927</v>
      </c>
      <c r="Q25" s="63">
        <v>5489.8933495308702</v>
      </c>
      <c r="R25" s="63">
        <v>6061.4434416434569</v>
      </c>
      <c r="S25" s="63">
        <v>6300.3652722505376</v>
      </c>
      <c r="T25" s="63">
        <v>6082.9271657960799</v>
      </c>
      <c r="U25" s="64" t="s">
        <v>56</v>
      </c>
      <c r="V25" s="83" t="s">
        <v>55</v>
      </c>
    </row>
    <row r="26" spans="1:22" ht="30">
      <c r="A26" s="59" t="s">
        <v>62</v>
      </c>
      <c r="B26" s="60" t="s">
        <v>61</v>
      </c>
      <c r="C26" s="61">
        <v>12809.255095150871</v>
      </c>
      <c r="D26" s="61">
        <v>13406.345180224394</v>
      </c>
      <c r="E26" s="61">
        <v>13351.944086315161</v>
      </c>
      <c r="F26" s="61">
        <v>13107.20019481344</v>
      </c>
      <c r="G26" s="61">
        <v>12529.43044825695</v>
      </c>
      <c r="H26" s="61">
        <v>12743.332890124811</v>
      </c>
      <c r="I26" s="61">
        <v>11656.953150156443</v>
      </c>
      <c r="J26" s="61">
        <v>11325.779222941159</v>
      </c>
      <c r="K26" s="61">
        <v>10777.489983859026</v>
      </c>
      <c r="L26" s="62">
        <v>11014.912681157739</v>
      </c>
      <c r="M26" s="61">
        <v>11766.204027973208</v>
      </c>
      <c r="N26" s="61">
        <v>11386.640819885852</v>
      </c>
      <c r="O26" s="63">
        <v>10863.440491612029</v>
      </c>
      <c r="P26" s="63">
        <v>11181</v>
      </c>
      <c r="Q26" s="63">
        <v>11957.773040772669</v>
      </c>
      <c r="R26" s="63">
        <v>11585.850931120838</v>
      </c>
      <c r="S26" s="63">
        <v>11066.672393959772</v>
      </c>
      <c r="T26" s="63">
        <v>11323.468182713394</v>
      </c>
      <c r="U26" s="64" t="s">
        <v>60</v>
      </c>
      <c r="V26" s="82" t="s">
        <v>59</v>
      </c>
    </row>
    <row r="27" spans="1:22">
      <c r="A27" s="59" t="s">
        <v>65</v>
      </c>
      <c r="B27" s="60" t="s">
        <v>113</v>
      </c>
      <c r="C27" s="61">
        <v>2962.2448524673346</v>
      </c>
      <c r="D27" s="61">
        <v>3042.7776093531993</v>
      </c>
      <c r="E27" s="61">
        <v>2996.3584407635785</v>
      </c>
      <c r="F27" s="61">
        <v>2944.4866717742102</v>
      </c>
      <c r="G27" s="61">
        <v>3006.4794877968889</v>
      </c>
      <c r="H27" s="61">
        <v>3004.7657584271001</v>
      </c>
      <c r="I27" s="61">
        <v>2817.6631912948314</v>
      </c>
      <c r="J27" s="61">
        <v>2729.8644274441162</v>
      </c>
      <c r="K27" s="61">
        <v>2820.2434365972949</v>
      </c>
      <c r="L27" s="62">
        <v>2836.8283605439897</v>
      </c>
      <c r="M27" s="61">
        <v>2839.4623483128848</v>
      </c>
      <c r="N27" s="61">
        <v>2746.5092222564194</v>
      </c>
      <c r="O27" s="63">
        <v>2857.4135925940527</v>
      </c>
      <c r="P27" s="63">
        <v>2900</v>
      </c>
      <c r="Q27" s="63">
        <v>2894.6053357255396</v>
      </c>
      <c r="R27" s="63">
        <v>2815.1004098822063</v>
      </c>
      <c r="S27" s="63">
        <v>2978.615327334533</v>
      </c>
      <c r="T27" s="63">
        <v>2954.994113747317</v>
      </c>
      <c r="U27" s="64" t="s">
        <v>101</v>
      </c>
      <c r="V27" s="83" t="s">
        <v>63</v>
      </c>
    </row>
    <row r="28" spans="1:22" ht="30">
      <c r="A28" s="59" t="s">
        <v>68</v>
      </c>
      <c r="B28" s="60" t="s">
        <v>114</v>
      </c>
      <c r="C28" s="61">
        <v>3317.8641385579658</v>
      </c>
      <c r="D28" s="61">
        <v>3556.8438968796431</v>
      </c>
      <c r="E28" s="61">
        <v>3516.575705379596</v>
      </c>
      <c r="F28" s="61">
        <v>3417.3461148948882</v>
      </c>
      <c r="G28" s="61">
        <v>3481.2155353371095</v>
      </c>
      <c r="H28" s="61">
        <v>3620.4119592500515</v>
      </c>
      <c r="I28" s="61">
        <v>3401.6183226442472</v>
      </c>
      <c r="J28" s="61">
        <v>3268.1284258686751</v>
      </c>
      <c r="K28" s="61">
        <v>3217.5506927059905</v>
      </c>
      <c r="L28" s="62">
        <v>3390.92804014391</v>
      </c>
      <c r="M28" s="61">
        <v>3406.3748955415076</v>
      </c>
      <c r="N28" s="61">
        <v>3294.7078250514387</v>
      </c>
      <c r="O28" s="63">
        <v>3226.0922606863783</v>
      </c>
      <c r="P28" s="63">
        <v>3401</v>
      </c>
      <c r="Q28" s="63">
        <v>3408.5520706829607</v>
      </c>
      <c r="R28" s="63">
        <v>3356</v>
      </c>
      <c r="S28" s="63">
        <v>3294.4681083911355</v>
      </c>
      <c r="T28" s="63">
        <v>3430.3781876597568</v>
      </c>
      <c r="U28" s="64" t="s">
        <v>99</v>
      </c>
      <c r="V28" s="83" t="s">
        <v>66</v>
      </c>
    </row>
    <row r="29" spans="1:22" ht="30">
      <c r="A29" s="59" t="s">
        <v>71</v>
      </c>
      <c r="B29" s="60" t="s">
        <v>115</v>
      </c>
      <c r="C29" s="61">
        <v>2091.7783964924593</v>
      </c>
      <c r="D29" s="61">
        <v>2180.0673936548255</v>
      </c>
      <c r="E29" s="61">
        <v>2191.2899901790456</v>
      </c>
      <c r="F29" s="61">
        <v>2143.2560878037802</v>
      </c>
      <c r="G29" s="61">
        <v>2022.1594247774901</v>
      </c>
      <c r="H29" s="61">
        <v>1714.4965982505496</v>
      </c>
      <c r="I29" s="61">
        <v>1893.7748208444832</v>
      </c>
      <c r="J29" s="61">
        <v>1894.5060365687534</v>
      </c>
      <c r="K29" s="61">
        <v>1873.6946797613773</v>
      </c>
      <c r="L29" s="62">
        <v>1645.7449169902802</v>
      </c>
      <c r="M29" s="61">
        <v>1982.1920652182228</v>
      </c>
      <c r="N29" s="61">
        <v>2019.5001849012717</v>
      </c>
      <c r="O29" s="63">
        <v>1902.6972012741912</v>
      </c>
      <c r="P29" s="63">
        <v>1759</v>
      </c>
      <c r="Q29" s="63">
        <v>2026.6503935791989</v>
      </c>
      <c r="R29" s="63">
        <v>2008</v>
      </c>
      <c r="S29" s="63">
        <v>1931.101217985095</v>
      </c>
      <c r="T29" s="63">
        <v>1879.5408457918106</v>
      </c>
      <c r="U29" s="64" t="s">
        <v>100</v>
      </c>
      <c r="V29" s="82" t="s">
        <v>69</v>
      </c>
    </row>
    <row r="30" spans="1:22" ht="60">
      <c r="A30" s="59" t="s">
        <v>75</v>
      </c>
      <c r="B30" s="60" t="s">
        <v>74</v>
      </c>
      <c r="C30" s="61">
        <v>1117.5724064058056</v>
      </c>
      <c r="D30" s="61">
        <v>1080.821335791974</v>
      </c>
      <c r="E30" s="61">
        <v>1055.6050639244759</v>
      </c>
      <c r="F30" s="61">
        <v>1093.7441534186321</v>
      </c>
      <c r="G30" s="61">
        <v>1127.3654368769128</v>
      </c>
      <c r="H30" s="61">
        <v>959.51971784132263</v>
      </c>
      <c r="I30" s="61">
        <v>941.8781791218878</v>
      </c>
      <c r="J30" s="61">
        <v>998.90800319830157</v>
      </c>
      <c r="K30" s="61">
        <v>1023.8860052965821</v>
      </c>
      <c r="L30" s="62">
        <v>921.91921645023217</v>
      </c>
      <c r="M30" s="61">
        <v>942.37580379566941</v>
      </c>
      <c r="N30" s="61">
        <v>1012.0344103324954</v>
      </c>
      <c r="O30" s="63">
        <v>1144.2129975438158</v>
      </c>
      <c r="P30" s="63">
        <v>1246.4369785385977</v>
      </c>
      <c r="Q30" s="63">
        <v>1247.8757958803653</v>
      </c>
      <c r="R30" s="63">
        <v>1380</v>
      </c>
      <c r="S30" s="63">
        <v>958.93828572888913</v>
      </c>
      <c r="T30" s="63">
        <v>884.68153522238106</v>
      </c>
      <c r="U30" s="64" t="s">
        <v>73</v>
      </c>
      <c r="V30" s="82" t="s">
        <v>72</v>
      </c>
    </row>
    <row r="31" spans="1:22" ht="30">
      <c r="A31" s="59"/>
      <c r="B31" s="60" t="s">
        <v>77</v>
      </c>
      <c r="C31" s="61">
        <v>-6836.8377603355348</v>
      </c>
      <c r="D31" s="61">
        <v>-7206.1550679300262</v>
      </c>
      <c r="E31" s="61">
        <v>-7326.2122475904162</v>
      </c>
      <c r="F31" s="61">
        <v>-7057.1929241440239</v>
      </c>
      <c r="G31" s="61">
        <v>-7813.7700074532922</v>
      </c>
      <c r="H31" s="61">
        <v>-7831.6687842003175</v>
      </c>
      <c r="I31" s="61">
        <v>-8023.7516677242811</v>
      </c>
      <c r="J31" s="61">
        <v>-7887.2013383985604</v>
      </c>
      <c r="K31" s="61">
        <v>-8735.3523150018391</v>
      </c>
      <c r="L31" s="67">
        <v>-9103.8545943228492</v>
      </c>
      <c r="M31" s="61">
        <v>-8803.1382434623392</v>
      </c>
      <c r="N31" s="61">
        <v>-9793.7425199646041</v>
      </c>
      <c r="O31" s="68">
        <v>-9659.4333763830873</v>
      </c>
      <c r="P31" s="68">
        <v>-8718.7041589590754</v>
      </c>
      <c r="Q31" s="68">
        <v>-9379.0513611774059</v>
      </c>
      <c r="R31" s="68">
        <v>-12038.054400025019</v>
      </c>
      <c r="S31" s="68">
        <v>-11048.468077268835</v>
      </c>
      <c r="T31" s="68">
        <v>-11178.238227732578</v>
      </c>
      <c r="U31" s="64" t="s">
        <v>76</v>
      </c>
      <c r="V31" s="66"/>
    </row>
    <row r="32" spans="1:22">
      <c r="A32" s="59"/>
      <c r="B32" s="60" t="s">
        <v>79</v>
      </c>
      <c r="C32" s="61">
        <v>1092.6503292282302</v>
      </c>
      <c r="D32" s="61">
        <v>922.52182870307138</v>
      </c>
      <c r="E32" s="61">
        <v>762.65878857797486</v>
      </c>
      <c r="F32" s="61">
        <v>745.08049588504946</v>
      </c>
      <c r="G32" s="61">
        <v>948.0730709250239</v>
      </c>
      <c r="H32" s="61">
        <v>755.05533183039552</v>
      </c>
      <c r="I32" s="61">
        <v>648.18268522779772</v>
      </c>
      <c r="J32" s="61">
        <v>735.21952364787501</v>
      </c>
      <c r="K32" s="61">
        <v>846.65838722502428</v>
      </c>
      <c r="L32" s="61">
        <v>862.15357837898853</v>
      </c>
      <c r="M32" s="61">
        <v>789.63143353554824</v>
      </c>
      <c r="N32" s="76">
        <v>892.30998654725852</v>
      </c>
      <c r="O32" s="69">
        <v>1058.5180837342577</v>
      </c>
      <c r="P32" s="69">
        <v>1017.5602788397813</v>
      </c>
      <c r="Q32" s="69">
        <v>1060.5512817563344</v>
      </c>
      <c r="R32" s="69">
        <v>1079</v>
      </c>
      <c r="S32" s="69">
        <v>948.37036571051328</v>
      </c>
      <c r="T32" s="69">
        <v>1004.5764751606766</v>
      </c>
      <c r="U32" s="64" t="s">
        <v>78</v>
      </c>
      <c r="V32" s="66"/>
    </row>
    <row r="33" spans="1:22" ht="26.25" customHeight="1">
      <c r="A33" s="132" t="s">
        <v>81</v>
      </c>
      <c r="B33" s="133"/>
      <c r="C33" s="80">
        <v>163192.77487733925</v>
      </c>
      <c r="D33" s="80">
        <v>158552.88894167551</v>
      </c>
      <c r="E33" s="80">
        <v>160093.77234986323</v>
      </c>
      <c r="F33" s="80">
        <v>160151.97821937894</v>
      </c>
      <c r="G33" s="80">
        <v>150691.28682689194</v>
      </c>
      <c r="H33" s="80">
        <v>114879.57892376</v>
      </c>
      <c r="I33" s="80">
        <v>125324.71088878595</v>
      </c>
      <c r="J33" s="80">
        <v>134761.78593734564</v>
      </c>
      <c r="K33" s="80">
        <v>148305.45659518402</v>
      </c>
      <c r="L33" s="80">
        <v>156452.69148405635</v>
      </c>
      <c r="M33" s="80">
        <v>174813.65821578185</v>
      </c>
      <c r="N33" s="80">
        <v>174652.70848461668</v>
      </c>
      <c r="O33" s="81">
        <v>196810.92598071604</v>
      </c>
      <c r="P33" s="81">
        <v>216029.46020817119</v>
      </c>
      <c r="Q33" s="81">
        <v>229556.64122763945</v>
      </c>
      <c r="R33" s="81">
        <v>217583.19491981177</v>
      </c>
      <c r="S33" s="98">
        <v>195907.08677693852</v>
      </c>
      <c r="T33" s="98">
        <v>183587.20565644692</v>
      </c>
      <c r="U33" s="135" t="s">
        <v>80</v>
      </c>
      <c r="V33" s="136"/>
    </row>
    <row r="34" spans="1:22">
      <c r="A34" s="86"/>
      <c r="B34" s="87"/>
      <c r="C34" s="88">
        <f t="shared" ref="C34:F34" si="0">C14+C15+C16+C17+C18+C19+C21+C20+C22+C23+C24+C25+C26+C27+C28+C29+C30+C31+C32</f>
        <v>163192.77487733925</v>
      </c>
      <c r="D34" s="88">
        <f t="shared" si="0"/>
        <v>158552.88894167551</v>
      </c>
      <c r="E34" s="88">
        <f t="shared" si="0"/>
        <v>160093.77234986323</v>
      </c>
      <c r="F34" s="88">
        <f t="shared" si="0"/>
        <v>160151.97821937894</v>
      </c>
      <c r="G34" s="88">
        <f t="shared" ref="G34:K34" si="1">G14+G15+G16+G17+G18+G19+G21+G20+G22+G23+G24+G25+G26+G27+G28+G29+G30+G31+G32</f>
        <v>150691.28682689194</v>
      </c>
      <c r="H34" s="88">
        <f t="shared" si="1"/>
        <v>114879.57892376</v>
      </c>
      <c r="I34" s="88">
        <f t="shared" si="1"/>
        <v>125324.71088878595</v>
      </c>
      <c r="J34" s="88">
        <f t="shared" si="1"/>
        <v>134761.78593734564</v>
      </c>
      <c r="K34" s="88">
        <f t="shared" si="1"/>
        <v>148305.45659518402</v>
      </c>
      <c r="L34" s="88">
        <f t="shared" ref="L34:N34" si="2">L14+L15+L16+L17+L18+L19+L21+L20+L22+L23+L24+L25+L26+L27+L28+L29+L30+L31+L32</f>
        <v>156452.69148405638</v>
      </c>
      <c r="M34" s="88">
        <f t="shared" si="2"/>
        <v>174813.65821578188</v>
      </c>
      <c r="N34" s="88">
        <f t="shared" si="2"/>
        <v>174652.70848461668</v>
      </c>
      <c r="O34" s="88">
        <f>SUM(O14:O32)</f>
        <v>196810.9259807161</v>
      </c>
      <c r="P34" s="88">
        <f t="shared" ref="P34:T34" si="3">SUM(P14:P32)</f>
        <v>216029.34514096557</v>
      </c>
      <c r="Q34" s="88">
        <f t="shared" si="3"/>
        <v>229556.64122763945</v>
      </c>
      <c r="R34" s="88">
        <f t="shared" si="3"/>
        <v>217583.12362539844</v>
      </c>
      <c r="S34" s="88">
        <f t="shared" si="3"/>
        <v>195907.08677693855</v>
      </c>
      <c r="T34" s="88">
        <f t="shared" si="3"/>
        <v>183587.20565644692</v>
      </c>
      <c r="U34" s="87"/>
      <c r="V34" s="89"/>
    </row>
    <row r="35" spans="1:22"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>
        <f t="shared" ref="T35" si="4">T33-T34</f>
        <v>0</v>
      </c>
    </row>
    <row r="36" spans="1:22" ht="16.5">
      <c r="A36" s="8"/>
      <c r="B36" s="3"/>
      <c r="C36" s="41"/>
      <c r="D36" s="41"/>
      <c r="E36" s="41"/>
      <c r="F36" s="41"/>
      <c r="I36" s="137" t="s">
        <v>125</v>
      </c>
      <c r="J36" s="137"/>
      <c r="K36" s="137"/>
      <c r="L36" s="137"/>
    </row>
    <row r="37" spans="1:22" ht="17.25">
      <c r="A37" s="57" t="s">
        <v>148</v>
      </c>
      <c r="B37" s="43"/>
      <c r="C37" s="43"/>
      <c r="M37" s="138" t="s">
        <v>150</v>
      </c>
      <c r="N37" s="138"/>
      <c r="O37" s="138"/>
      <c r="P37" s="138"/>
      <c r="Q37" s="138"/>
      <c r="R37" s="138"/>
      <c r="S37" s="138"/>
      <c r="T37" s="138"/>
      <c r="U37" s="138"/>
      <c r="V37" s="138"/>
    </row>
    <row r="38" spans="1:22" ht="17.25">
      <c r="A38" s="57" t="s">
        <v>138</v>
      </c>
      <c r="B38" s="43"/>
      <c r="C38" s="44"/>
      <c r="Q38" s="138" t="s">
        <v>142</v>
      </c>
      <c r="R38" s="138"/>
      <c r="S38" s="138"/>
      <c r="T38" s="138"/>
      <c r="U38" s="138"/>
      <c r="V38" s="138"/>
    </row>
    <row r="39" spans="1:22" ht="16.5">
      <c r="A39" s="45"/>
      <c r="B39" s="45"/>
    </row>
    <row r="40" spans="1:22">
      <c r="A40" s="34"/>
      <c r="B40" s="34"/>
      <c r="C40" s="134">
        <v>2019</v>
      </c>
      <c r="D40" s="134"/>
      <c r="E40" s="134"/>
      <c r="F40" s="134"/>
      <c r="G40" s="134">
        <v>2020</v>
      </c>
      <c r="H40" s="134"/>
      <c r="I40" s="134"/>
      <c r="J40" s="134"/>
      <c r="K40" s="134">
        <v>2021</v>
      </c>
      <c r="L40" s="134"/>
      <c r="M40" s="134"/>
      <c r="N40" s="134"/>
      <c r="O40" s="134" t="s">
        <v>2</v>
      </c>
      <c r="P40" s="134"/>
      <c r="Q40" s="134"/>
      <c r="R40" s="35"/>
      <c r="S40" s="35">
        <v>2023</v>
      </c>
      <c r="T40" s="35"/>
      <c r="U40" s="34"/>
      <c r="V40" s="36"/>
    </row>
    <row r="41" spans="1:22" ht="25.5">
      <c r="A41" s="37" t="s">
        <v>10</v>
      </c>
      <c r="B41" s="38" t="s">
        <v>9</v>
      </c>
      <c r="C41" s="38" t="s">
        <v>3</v>
      </c>
      <c r="D41" s="38" t="s">
        <v>4</v>
      </c>
      <c r="E41" s="38" t="s">
        <v>5</v>
      </c>
      <c r="F41" s="38" t="s">
        <v>6</v>
      </c>
      <c r="G41" s="38" t="s">
        <v>3</v>
      </c>
      <c r="H41" s="38" t="s">
        <v>4</v>
      </c>
      <c r="I41" s="38" t="s">
        <v>5</v>
      </c>
      <c r="J41" s="38" t="s">
        <v>6</v>
      </c>
      <c r="K41" s="38" t="s">
        <v>3</v>
      </c>
      <c r="L41" s="38" t="s">
        <v>4</v>
      </c>
      <c r="M41" s="38" t="s">
        <v>5</v>
      </c>
      <c r="N41" s="38" t="s">
        <v>6</v>
      </c>
      <c r="O41" s="38" t="s">
        <v>3</v>
      </c>
      <c r="P41" s="38" t="s">
        <v>4</v>
      </c>
      <c r="Q41" s="38" t="s">
        <v>5</v>
      </c>
      <c r="R41" s="38" t="s">
        <v>6</v>
      </c>
      <c r="S41" s="38" t="s">
        <v>3</v>
      </c>
      <c r="T41" s="38"/>
      <c r="U41" s="39" t="s">
        <v>8</v>
      </c>
      <c r="V41" s="39" t="s">
        <v>7</v>
      </c>
    </row>
    <row r="42" spans="1:22">
      <c r="A42" s="59" t="s">
        <v>14</v>
      </c>
      <c r="B42" s="60" t="s">
        <v>13</v>
      </c>
      <c r="C42" s="70">
        <v>11.021848627594608</v>
      </c>
      <c r="D42" s="70">
        <v>13.10747035765732</v>
      </c>
      <c r="E42" s="70">
        <v>18.766504801371127</v>
      </c>
      <c r="F42" s="70">
        <v>15.804973394301243</v>
      </c>
      <c r="G42" s="70">
        <v>9.0331547614859886</v>
      </c>
      <c r="H42" s="70">
        <v>10.621924765545714</v>
      </c>
      <c r="I42" s="70">
        <v>6.5608084797599702</v>
      </c>
      <c r="J42" s="70">
        <v>0.56797412073257192</v>
      </c>
      <c r="K42" s="70">
        <v>3.4823205719901864</v>
      </c>
      <c r="L42" s="71">
        <v>6.0312132622962906</v>
      </c>
      <c r="M42" s="70">
        <v>8.7266089453824236</v>
      </c>
      <c r="N42" s="70">
        <v>20.867659266930417</v>
      </c>
      <c r="O42" s="71">
        <v>17.864668715849817</v>
      </c>
      <c r="P42" s="72">
        <f>P14/L14*100-100</f>
        <v>13.097491404554447</v>
      </c>
      <c r="Q42" s="72">
        <f>Q14/M14*100-100</f>
        <v>18.564222135028444</v>
      </c>
      <c r="R42" s="72">
        <f>R14/N14*100-100</f>
        <v>2.4673685355001567</v>
      </c>
      <c r="S42" s="72">
        <f>S14/O14*100-100</f>
        <v>0.86359718352342441</v>
      </c>
      <c r="T42" s="72"/>
      <c r="U42" s="64" t="s">
        <v>12</v>
      </c>
      <c r="V42" s="82" t="s">
        <v>11</v>
      </c>
    </row>
    <row r="43" spans="1:22">
      <c r="A43" s="59" t="s">
        <v>18</v>
      </c>
      <c r="B43" s="60" t="s">
        <v>17</v>
      </c>
      <c r="C43" s="70">
        <v>2.52899131650382</v>
      </c>
      <c r="D43" s="70">
        <v>-9.5922930376114266</v>
      </c>
      <c r="E43" s="70">
        <v>-19.188900796712304</v>
      </c>
      <c r="F43" s="70">
        <v>-19.121157643667303</v>
      </c>
      <c r="G43" s="70">
        <v>-15.717028858041758</v>
      </c>
      <c r="H43" s="70">
        <v>-50.452484647667376</v>
      </c>
      <c r="I43" s="70">
        <v>-40.384635279363714</v>
      </c>
      <c r="J43" s="70">
        <v>-28.936577696715048</v>
      </c>
      <c r="K43" s="70">
        <v>0.42363226812931032</v>
      </c>
      <c r="L43" s="71">
        <v>103.87199965386736</v>
      </c>
      <c r="M43" s="70">
        <v>101.37757361320686</v>
      </c>
      <c r="N43" s="70">
        <v>63.685470698566526</v>
      </c>
      <c r="O43" s="71">
        <v>62.109072855505957</v>
      </c>
      <c r="P43" s="72">
        <f t="shared" ref="P43:P61" si="5">P15/L15*100-100</f>
        <v>70.604924465025931</v>
      </c>
      <c r="Q43" s="72">
        <f t="shared" ref="Q43:Q61" si="6">Q15/M15*100-100</f>
        <v>57.435503392854628</v>
      </c>
      <c r="R43" s="72">
        <f t="shared" ref="R43:R61" si="7">R15/N15*100-100</f>
        <v>43.383504343710371</v>
      </c>
      <c r="S43" s="72">
        <f t="shared" ref="S43:S61" si="8">S15/O15*100-100</f>
        <v>-4.4682155479464143</v>
      </c>
      <c r="T43" s="72"/>
      <c r="U43" s="64" t="s">
        <v>16</v>
      </c>
      <c r="V43" s="82" t="s">
        <v>15</v>
      </c>
    </row>
    <row r="44" spans="1:22">
      <c r="A44" s="59" t="s">
        <v>22</v>
      </c>
      <c r="B44" s="60" t="s">
        <v>21</v>
      </c>
      <c r="C44" s="70">
        <v>-2.4318896779585373</v>
      </c>
      <c r="D44" s="70">
        <v>-5.4259858736367477</v>
      </c>
      <c r="E44" s="70">
        <v>-0.46039975157881941</v>
      </c>
      <c r="F44" s="70">
        <v>-2.3876259840475882</v>
      </c>
      <c r="G44" s="70">
        <v>-4.9263908086638963</v>
      </c>
      <c r="H44" s="70">
        <v>-34.964123371724384</v>
      </c>
      <c r="I44" s="70">
        <v>-29.631957828327799</v>
      </c>
      <c r="J44" s="70">
        <v>-18.152942652774541</v>
      </c>
      <c r="K44" s="70">
        <v>0.97046790513167025</v>
      </c>
      <c r="L44" s="71">
        <v>66.681371946164688</v>
      </c>
      <c r="M44" s="70">
        <v>59.142829069968144</v>
      </c>
      <c r="N44" s="70">
        <v>35.788324537605646</v>
      </c>
      <c r="O44" s="71">
        <v>47.036162867346235</v>
      </c>
      <c r="P44" s="72">
        <f t="shared" si="5"/>
        <v>62.44843886766364</v>
      </c>
      <c r="Q44" s="72">
        <f t="shared" si="6"/>
        <v>26.84108231211826</v>
      </c>
      <c r="R44" s="72">
        <f t="shared" si="7"/>
        <v>24.755001576371782</v>
      </c>
      <c r="S44" s="72">
        <f t="shared" si="8"/>
        <v>2.5553304804324881</v>
      </c>
      <c r="T44" s="72"/>
      <c r="U44" s="64" t="s">
        <v>20</v>
      </c>
      <c r="V44" s="83" t="s">
        <v>19</v>
      </c>
    </row>
    <row r="45" spans="1:22" ht="60">
      <c r="A45" s="59" t="s">
        <v>26</v>
      </c>
      <c r="B45" s="60" t="s">
        <v>25</v>
      </c>
      <c r="C45" s="70">
        <v>5.1504095013867897</v>
      </c>
      <c r="D45" s="70">
        <v>14.005932352658832</v>
      </c>
      <c r="E45" s="70">
        <v>11.9643859988511</v>
      </c>
      <c r="F45" s="70">
        <v>25.338786449378077</v>
      </c>
      <c r="G45" s="70">
        <v>13.380824038235303</v>
      </c>
      <c r="H45" s="70">
        <v>-5.439719849948446</v>
      </c>
      <c r="I45" s="70">
        <v>2.2600661247653449</v>
      </c>
      <c r="J45" s="70">
        <v>2.2935132624420902</v>
      </c>
      <c r="K45" s="70">
        <v>4.3662700402190495</v>
      </c>
      <c r="L45" s="71">
        <v>14.36424839760069</v>
      </c>
      <c r="M45" s="70">
        <v>10.330765856496299</v>
      </c>
      <c r="N45" s="70">
        <v>1.0919791224863871</v>
      </c>
      <c r="O45" s="71">
        <v>0.68102047203953475</v>
      </c>
      <c r="P45" s="72">
        <f t="shared" si="5"/>
        <v>1.4492169970192066</v>
      </c>
      <c r="Q45" s="72">
        <f t="shared" si="6"/>
        <v>3.6830871687288038</v>
      </c>
      <c r="R45" s="72">
        <f t="shared" si="7"/>
        <v>12.673495208086322</v>
      </c>
      <c r="S45" s="72">
        <f t="shared" si="8"/>
        <v>3.8234405492306678</v>
      </c>
      <c r="T45" s="72"/>
      <c r="U45" s="64" t="s">
        <v>24</v>
      </c>
      <c r="V45" s="83" t="s">
        <v>23</v>
      </c>
    </row>
    <row r="46" spans="1:22">
      <c r="A46" s="59" t="s">
        <v>30</v>
      </c>
      <c r="B46" s="60" t="s">
        <v>29</v>
      </c>
      <c r="C46" s="70">
        <v>-5.1116066468402721</v>
      </c>
      <c r="D46" s="70">
        <v>-5.2867519785407353</v>
      </c>
      <c r="E46" s="70">
        <v>-4.2540762497468023</v>
      </c>
      <c r="F46" s="70">
        <v>-6.2432037141439451</v>
      </c>
      <c r="G46" s="70">
        <v>-2.315857879463266</v>
      </c>
      <c r="H46" s="70">
        <v>-3.9963830281604373</v>
      </c>
      <c r="I46" s="70">
        <v>-7.3472532021413883</v>
      </c>
      <c r="J46" s="70">
        <v>-2.7023736376079626</v>
      </c>
      <c r="K46" s="70">
        <v>0.24273489846781615</v>
      </c>
      <c r="L46" s="71">
        <v>15.001059380925753</v>
      </c>
      <c r="M46" s="70">
        <v>26.537385851303853</v>
      </c>
      <c r="N46" s="70">
        <v>27.636226829402442</v>
      </c>
      <c r="O46" s="71">
        <v>18.843867575587751</v>
      </c>
      <c r="P46" s="72">
        <f t="shared" si="5"/>
        <v>8.8222422592163952</v>
      </c>
      <c r="Q46" s="72">
        <f t="shared" si="6"/>
        <v>17.693262574504473</v>
      </c>
      <c r="R46" s="72">
        <f t="shared" si="7"/>
        <v>-5.5373310398392164</v>
      </c>
      <c r="S46" s="72">
        <f t="shared" si="8"/>
        <v>-9.4791161172132661</v>
      </c>
      <c r="T46" s="72"/>
      <c r="U46" s="64" t="s">
        <v>28</v>
      </c>
      <c r="V46" s="82" t="s">
        <v>27</v>
      </c>
    </row>
    <row r="47" spans="1:22" ht="45">
      <c r="A47" s="59" t="s">
        <v>34</v>
      </c>
      <c r="B47" s="60" t="s">
        <v>33</v>
      </c>
      <c r="C47" s="70">
        <v>-4.6113363471491198E-2</v>
      </c>
      <c r="D47" s="70">
        <v>0.83819793643191076</v>
      </c>
      <c r="E47" s="70">
        <v>0.54797837970286878</v>
      </c>
      <c r="F47" s="70">
        <v>0.78495548148571004</v>
      </c>
      <c r="G47" s="70">
        <v>-3.7170220120973454</v>
      </c>
      <c r="H47" s="70">
        <v>-35.369613264618962</v>
      </c>
      <c r="I47" s="70">
        <v>-6.4437952611601759</v>
      </c>
      <c r="J47" s="70">
        <v>-4.8086019240766831</v>
      </c>
      <c r="K47" s="70">
        <v>2.0902068585390197</v>
      </c>
      <c r="L47" s="71">
        <v>33.583500489174611</v>
      </c>
      <c r="M47" s="70">
        <v>2.8715388155025323</v>
      </c>
      <c r="N47" s="70">
        <v>4.0235508286815316</v>
      </c>
      <c r="O47" s="71">
        <v>8.9941395377807254</v>
      </c>
      <c r="P47" s="72">
        <f t="shared" si="5"/>
        <v>21.268403983338601</v>
      </c>
      <c r="Q47" s="72">
        <f t="shared" si="6"/>
        <v>11.842155445473622</v>
      </c>
      <c r="R47" s="72">
        <f t="shared" si="7"/>
        <v>16.857346241527054</v>
      </c>
      <c r="S47" s="72">
        <f t="shared" si="8"/>
        <v>2.6350053464161221</v>
      </c>
      <c r="T47" s="72"/>
      <c r="U47" s="64" t="s">
        <v>32</v>
      </c>
      <c r="V47" s="82" t="s">
        <v>31</v>
      </c>
    </row>
    <row r="48" spans="1:22">
      <c r="A48" s="59" t="s">
        <v>38</v>
      </c>
      <c r="B48" s="60" t="s">
        <v>37</v>
      </c>
      <c r="C48" s="70">
        <v>5.8257108046293524</v>
      </c>
      <c r="D48" s="70">
        <v>8.3127567036240748</v>
      </c>
      <c r="E48" s="70">
        <v>2.0106598037702241</v>
      </c>
      <c r="F48" s="70">
        <v>3.6755525352352549</v>
      </c>
      <c r="G48" s="70">
        <v>0.99936473565477968</v>
      </c>
      <c r="H48" s="70">
        <v>-28.860931436671024</v>
      </c>
      <c r="I48" s="70">
        <v>-33.873953049940255</v>
      </c>
      <c r="J48" s="70">
        <v>-24.074296094505925</v>
      </c>
      <c r="K48" s="70">
        <v>-13.333105704531249</v>
      </c>
      <c r="L48" s="71">
        <v>31.206762415539629</v>
      </c>
      <c r="M48" s="70">
        <v>47.542639151755083</v>
      </c>
      <c r="N48" s="70">
        <v>46.703788858481971</v>
      </c>
      <c r="O48" s="71">
        <v>44.335517411147919</v>
      </c>
      <c r="P48" s="72">
        <f t="shared" si="5"/>
        <v>46.085995285217024</v>
      </c>
      <c r="Q48" s="72">
        <f t="shared" si="6"/>
        <v>38.965168942021279</v>
      </c>
      <c r="R48" s="72">
        <f t="shared" si="7"/>
        <v>24.515710611094505</v>
      </c>
      <c r="S48" s="72">
        <f t="shared" si="8"/>
        <v>12.028072285434945</v>
      </c>
      <c r="T48" s="72"/>
      <c r="U48" s="64" t="s">
        <v>36</v>
      </c>
      <c r="V48" s="83" t="s">
        <v>35</v>
      </c>
    </row>
    <row r="49" spans="1:23" ht="24">
      <c r="A49" s="59" t="s">
        <v>42</v>
      </c>
      <c r="B49" s="60" t="s">
        <v>41</v>
      </c>
      <c r="C49" s="70">
        <v>-3.3580787443140139</v>
      </c>
      <c r="D49" s="70">
        <v>-1.6007072114425682</v>
      </c>
      <c r="E49" s="70">
        <v>3.8472904814307469</v>
      </c>
      <c r="F49" s="70">
        <v>12.059303362556491</v>
      </c>
      <c r="G49" s="70">
        <v>0.22881318571417353</v>
      </c>
      <c r="H49" s="70">
        <v>-39.885128411108376</v>
      </c>
      <c r="I49" s="70">
        <v>-11.057268702750008</v>
      </c>
      <c r="J49" s="70">
        <v>-8.953246323901169</v>
      </c>
      <c r="K49" s="70">
        <v>7.2605568354158692</v>
      </c>
      <c r="L49" s="71">
        <v>48.567090066054988</v>
      </c>
      <c r="M49" s="70">
        <v>29.138527106394207</v>
      </c>
      <c r="N49" s="70">
        <v>23.143851657441843</v>
      </c>
      <c r="O49" s="71">
        <v>5.7929084166468954</v>
      </c>
      <c r="P49" s="72">
        <f t="shared" si="5"/>
        <v>3.0568684880360593</v>
      </c>
      <c r="Q49" s="72">
        <f t="shared" si="6"/>
        <v>3.8067168133841847</v>
      </c>
      <c r="R49" s="72">
        <f t="shared" si="7"/>
        <v>59.129657760595478</v>
      </c>
      <c r="S49" s="72">
        <f t="shared" si="8"/>
        <v>19.768371907226083</v>
      </c>
      <c r="T49" s="72"/>
      <c r="U49" s="64" t="s">
        <v>40</v>
      </c>
      <c r="V49" s="83" t="s">
        <v>39</v>
      </c>
    </row>
    <row r="50" spans="1:23">
      <c r="A50" s="59" t="s">
        <v>46</v>
      </c>
      <c r="B50" s="60" t="s">
        <v>45</v>
      </c>
      <c r="C50" s="70">
        <v>-1.1687298133744548</v>
      </c>
      <c r="D50" s="70">
        <v>1.508024725786683</v>
      </c>
      <c r="E50" s="70">
        <v>-0.11200140761890509</v>
      </c>
      <c r="F50" s="70">
        <v>-3.7777652005612055</v>
      </c>
      <c r="G50" s="70">
        <v>-3.5195674614982408E-2</v>
      </c>
      <c r="H50" s="70">
        <v>-3.3905120931227088</v>
      </c>
      <c r="I50" s="70">
        <v>0.82116422970852909</v>
      </c>
      <c r="J50" s="70">
        <v>4.079131543253169</v>
      </c>
      <c r="K50" s="70">
        <v>1.1771190863848062</v>
      </c>
      <c r="L50" s="71">
        <v>8.8356734603440827</v>
      </c>
      <c r="M50" s="70">
        <v>2.6498614891774963</v>
      </c>
      <c r="N50" s="70">
        <v>18.040742345528283</v>
      </c>
      <c r="O50" s="71">
        <v>11.883330463177018</v>
      </c>
      <c r="P50" s="72">
        <f t="shared" si="5"/>
        <v>7.026903619794723</v>
      </c>
      <c r="Q50" s="72">
        <f t="shared" si="6"/>
        <v>15.105424392643414</v>
      </c>
      <c r="R50" s="72">
        <f t="shared" si="7"/>
        <v>10.584967339051559</v>
      </c>
      <c r="S50" s="72">
        <f t="shared" si="8"/>
        <v>4.361354383215982</v>
      </c>
      <c r="T50" s="72"/>
      <c r="U50" s="64" t="s">
        <v>44</v>
      </c>
      <c r="V50" s="82" t="s">
        <v>43</v>
      </c>
    </row>
    <row r="51" spans="1:23">
      <c r="A51" s="59" t="s">
        <v>50</v>
      </c>
      <c r="B51" s="60" t="s">
        <v>49</v>
      </c>
      <c r="C51" s="70">
        <v>4.1226628633973803</v>
      </c>
      <c r="D51" s="70">
        <v>6.225768646774938</v>
      </c>
      <c r="E51" s="70">
        <v>5.6126005430158159</v>
      </c>
      <c r="F51" s="70">
        <v>7.4058050646151514</v>
      </c>
      <c r="G51" s="70">
        <v>1.8661476400818202</v>
      </c>
      <c r="H51" s="70">
        <v>0.41052366433267196</v>
      </c>
      <c r="I51" s="70">
        <v>6.8078810356920343</v>
      </c>
      <c r="J51" s="70">
        <v>2.3994045600404235</v>
      </c>
      <c r="K51" s="70">
        <v>14.269949885389906</v>
      </c>
      <c r="L51" s="71">
        <v>19.249402306335782</v>
      </c>
      <c r="M51" s="70">
        <v>15.411814475484476</v>
      </c>
      <c r="N51" s="70">
        <v>21.114669586369352</v>
      </c>
      <c r="O51" s="71">
        <v>12.8255392335968</v>
      </c>
      <c r="P51" s="72">
        <f t="shared" si="5"/>
        <v>-3.1235624624946894</v>
      </c>
      <c r="Q51" s="72">
        <f t="shared" si="6"/>
        <v>4.4991114271381463</v>
      </c>
      <c r="R51" s="72">
        <f t="shared" si="7"/>
        <v>31.152305260005534</v>
      </c>
      <c r="S51" s="72">
        <f t="shared" si="8"/>
        <v>11.381459224037499</v>
      </c>
      <c r="T51" s="72"/>
      <c r="U51" s="64" t="s">
        <v>48</v>
      </c>
      <c r="V51" s="82" t="s">
        <v>47</v>
      </c>
    </row>
    <row r="52" spans="1:23">
      <c r="A52" s="59" t="s">
        <v>54</v>
      </c>
      <c r="B52" s="60" t="s">
        <v>53</v>
      </c>
      <c r="C52" s="70">
        <v>-0.8232556761474541</v>
      </c>
      <c r="D52" s="70">
        <v>-3.2179566940757098</v>
      </c>
      <c r="E52" s="70">
        <v>-2.8490641150698082</v>
      </c>
      <c r="F52" s="70">
        <v>-4.1855580664516197</v>
      </c>
      <c r="G52" s="70">
        <v>-4.8668057857542237</v>
      </c>
      <c r="H52" s="70">
        <v>-3.7415874465488344</v>
      </c>
      <c r="I52" s="70">
        <v>-2.7132285031774614</v>
      </c>
      <c r="J52" s="70">
        <v>-6.3947247279605648</v>
      </c>
      <c r="K52" s="70">
        <v>-5.6558051186113403</v>
      </c>
      <c r="L52" s="71">
        <v>-5.8979692063791447</v>
      </c>
      <c r="M52" s="70">
        <v>-4.0492197134775552</v>
      </c>
      <c r="N52" s="70">
        <v>-0.86572027410765029</v>
      </c>
      <c r="O52" s="71">
        <v>7.8583027759902677</v>
      </c>
      <c r="P52" s="72">
        <f t="shared" si="5"/>
        <v>14.496041294670036</v>
      </c>
      <c r="Q52" s="72">
        <f t="shared" si="6"/>
        <v>12.027470634199602</v>
      </c>
      <c r="R52" s="72">
        <f t="shared" si="7"/>
        <v>26.751736772221378</v>
      </c>
      <c r="S52" s="72">
        <f t="shared" si="8"/>
        <v>18.62922854226214</v>
      </c>
      <c r="T52" s="72"/>
      <c r="U52" s="64" t="s">
        <v>52</v>
      </c>
      <c r="V52" s="83" t="s">
        <v>51</v>
      </c>
    </row>
    <row r="53" spans="1:23" ht="45">
      <c r="A53" s="59" t="s">
        <v>58</v>
      </c>
      <c r="B53" s="60" t="s">
        <v>57</v>
      </c>
      <c r="C53" s="70">
        <v>-1.1885487043520868</v>
      </c>
      <c r="D53" s="70">
        <v>-0.27766056006615258</v>
      </c>
      <c r="E53" s="70">
        <v>0.14992145437588533</v>
      </c>
      <c r="F53" s="70">
        <v>0.29773490589070661</v>
      </c>
      <c r="G53" s="70">
        <v>-2.5573601246732096</v>
      </c>
      <c r="H53" s="70">
        <v>-10.299456735487908</v>
      </c>
      <c r="I53" s="70">
        <v>-9.0858516326742773</v>
      </c>
      <c r="J53" s="70">
        <v>-11.173011337255218</v>
      </c>
      <c r="K53" s="70">
        <v>-3.6623733610420715</v>
      </c>
      <c r="L53" s="71">
        <v>5.7483864935715729</v>
      </c>
      <c r="M53" s="70">
        <v>9.1196696175701533</v>
      </c>
      <c r="N53" s="70">
        <v>15.781161395505208</v>
      </c>
      <c r="O53" s="71">
        <v>15.816919090280052</v>
      </c>
      <c r="P53" s="72">
        <f t="shared" si="5"/>
        <v>13.851053802148911</v>
      </c>
      <c r="Q53" s="72">
        <f t="shared" si="6"/>
        <v>14.412564699039933</v>
      </c>
      <c r="R53" s="72">
        <f t="shared" si="7"/>
        <v>11.927296786126206</v>
      </c>
      <c r="S53" s="72">
        <f t="shared" si="8"/>
        <v>5.1628239026340452</v>
      </c>
      <c r="T53" s="72"/>
      <c r="U53" s="64" t="s">
        <v>56</v>
      </c>
      <c r="V53" s="83" t="s">
        <v>55</v>
      </c>
    </row>
    <row r="54" spans="1:23" ht="30">
      <c r="A54" s="59" t="s">
        <v>62</v>
      </c>
      <c r="B54" s="60" t="s">
        <v>61</v>
      </c>
      <c r="C54" s="70">
        <v>9.4789838606742904</v>
      </c>
      <c r="D54" s="70">
        <v>11.603777448638027</v>
      </c>
      <c r="E54" s="70">
        <v>8.2695240907948602</v>
      </c>
      <c r="F54" s="70">
        <v>6.8226818510562168</v>
      </c>
      <c r="G54" s="70">
        <v>-2.1845505052034895</v>
      </c>
      <c r="H54" s="70">
        <v>-4.9455111082593106</v>
      </c>
      <c r="I54" s="70">
        <v>-12.694712659079883</v>
      </c>
      <c r="J54" s="70">
        <v>-13.591163218649811</v>
      </c>
      <c r="K54" s="70">
        <v>-13.982602574258649</v>
      </c>
      <c r="L54" s="71">
        <v>-13.563329341466684</v>
      </c>
      <c r="M54" s="70">
        <v>0.93721640989265609</v>
      </c>
      <c r="N54" s="70">
        <v>0.53737227034598534</v>
      </c>
      <c r="O54" s="71">
        <v>0.79750023318720764</v>
      </c>
      <c r="P54" s="72">
        <f>P26/L26*100-100</f>
        <v>1.5078405399107169</v>
      </c>
      <c r="Q54" s="72">
        <f t="shared" si="6"/>
        <v>1.6281292789417989</v>
      </c>
      <c r="R54" s="72">
        <f t="shared" si="7"/>
        <v>1.7495072900436242</v>
      </c>
      <c r="S54" s="72">
        <f t="shared" si="8"/>
        <v>1.8707876432393959</v>
      </c>
      <c r="T54" s="72"/>
      <c r="U54" s="64" t="s">
        <v>60</v>
      </c>
      <c r="V54" s="82" t="s">
        <v>59</v>
      </c>
    </row>
    <row r="55" spans="1:23">
      <c r="A55" s="59" t="s">
        <v>65</v>
      </c>
      <c r="B55" s="60" t="s">
        <v>113</v>
      </c>
      <c r="C55" s="70">
        <v>4.9086062792267171</v>
      </c>
      <c r="D55" s="70">
        <v>6.7946466891886104</v>
      </c>
      <c r="E55" s="70">
        <v>3.0797996190594858</v>
      </c>
      <c r="F55" s="70">
        <v>0.96013763195563229</v>
      </c>
      <c r="G55" s="70">
        <v>1.493280857344061</v>
      </c>
      <c r="H55" s="70">
        <v>-1.2492484107039132</v>
      </c>
      <c r="I55" s="70">
        <v>-5.9637474288025771</v>
      </c>
      <c r="J55" s="70">
        <v>-7.2889528211303656</v>
      </c>
      <c r="K55" s="70">
        <v>-6.194489333970651</v>
      </c>
      <c r="L55" s="71">
        <v>-5.5890345998558075</v>
      </c>
      <c r="M55" s="70">
        <v>0.77366085078591595</v>
      </c>
      <c r="N55" s="70">
        <v>0.60972972302097694</v>
      </c>
      <c r="O55" s="71">
        <v>1.3179768637846507</v>
      </c>
      <c r="P55" s="72">
        <f t="shared" si="5"/>
        <v>2.2268403804274044</v>
      </c>
      <c r="Q55" s="72">
        <f t="shared" si="6"/>
        <v>1.9420221382903264</v>
      </c>
      <c r="R55" s="72">
        <f t="shared" si="7"/>
        <v>2.4973951323358392</v>
      </c>
      <c r="S55" s="72">
        <f t="shared" si="8"/>
        <v>4.2416587873248517</v>
      </c>
      <c r="T55" s="72"/>
      <c r="U55" s="64" t="s">
        <v>64</v>
      </c>
      <c r="V55" s="83" t="s">
        <v>63</v>
      </c>
    </row>
    <row r="56" spans="1:23" ht="30">
      <c r="A56" s="59" t="s">
        <v>68</v>
      </c>
      <c r="B56" s="60" t="s">
        <v>114</v>
      </c>
      <c r="C56" s="70">
        <v>18.726552851522186</v>
      </c>
      <c r="D56" s="70">
        <v>20.022903190985801</v>
      </c>
      <c r="E56" s="70">
        <v>17.416986597317191</v>
      </c>
      <c r="F56" s="70">
        <v>16.004662395781736</v>
      </c>
      <c r="G56" s="70">
        <v>4.9233901678126273</v>
      </c>
      <c r="H56" s="70">
        <v>1.7872041678909483</v>
      </c>
      <c r="I56" s="70">
        <v>-3.2690148703322137</v>
      </c>
      <c r="J56" s="70">
        <v>-4.3664786652961851</v>
      </c>
      <c r="K56" s="70">
        <v>-7.5739304261603735</v>
      </c>
      <c r="L56" s="71">
        <v>-6.3386134420370723</v>
      </c>
      <c r="M56" s="70">
        <v>0.13983264570268261</v>
      </c>
      <c r="N56" s="70">
        <v>0.81329114769101374</v>
      </c>
      <c r="O56" s="71">
        <v>0.26546801577210033</v>
      </c>
      <c r="P56" s="72">
        <f t="shared" si="5"/>
        <v>0.29702664688993252</v>
      </c>
      <c r="Q56" s="72">
        <f t="shared" si="6"/>
        <v>6.3914724838511461E-2</v>
      </c>
      <c r="R56" s="72">
        <f t="shared" si="7"/>
        <v>1.8603220134581875</v>
      </c>
      <c r="S56" s="72">
        <f t="shared" si="8"/>
        <v>2.1194634926593636</v>
      </c>
      <c r="T56" s="72"/>
      <c r="U56" s="64" t="s">
        <v>67</v>
      </c>
      <c r="V56" s="83" t="s">
        <v>66</v>
      </c>
    </row>
    <row r="57" spans="1:23" ht="30">
      <c r="A57" s="59" t="s">
        <v>71</v>
      </c>
      <c r="B57" s="60" t="s">
        <v>115</v>
      </c>
      <c r="C57" s="70">
        <v>4.2726092370162263</v>
      </c>
      <c r="D57" s="70">
        <v>5.4677998702349413</v>
      </c>
      <c r="E57" s="70">
        <v>4.0701774110851687</v>
      </c>
      <c r="F57" s="70">
        <v>2.4367134488984874</v>
      </c>
      <c r="G57" s="70">
        <v>-3.3282192717788774</v>
      </c>
      <c r="H57" s="70">
        <v>-21.35579830051762</v>
      </c>
      <c r="I57" s="70">
        <v>-13.577170099255241</v>
      </c>
      <c r="J57" s="70">
        <v>-11.606174952705899</v>
      </c>
      <c r="K57" s="70">
        <v>-7.3418912078333989</v>
      </c>
      <c r="L57" s="71">
        <v>-4.0100214448032574</v>
      </c>
      <c r="M57" s="70">
        <v>4.6688361995599763</v>
      </c>
      <c r="N57" s="70">
        <v>6.5977170787432415</v>
      </c>
      <c r="O57" s="71">
        <v>1.547878735318136</v>
      </c>
      <c r="P57" s="72">
        <f t="shared" si="5"/>
        <v>6.8816911928757207</v>
      </c>
      <c r="Q57" s="72">
        <f t="shared" si="6"/>
        <v>2.2428870108549148</v>
      </c>
      <c r="R57" s="72">
        <f t="shared" si="7"/>
        <v>-0.56945698679567158</v>
      </c>
      <c r="S57" s="72">
        <f t="shared" si="8"/>
        <v>1.4928290582380868</v>
      </c>
      <c r="T57" s="72"/>
      <c r="U57" s="64" t="s">
        <v>70</v>
      </c>
      <c r="V57" s="82" t="s">
        <v>69</v>
      </c>
    </row>
    <row r="58" spans="1:23" ht="60">
      <c r="A58" s="59" t="s">
        <v>75</v>
      </c>
      <c r="B58" s="60" t="s">
        <v>74</v>
      </c>
      <c r="C58" s="70">
        <v>6.0007257905047879</v>
      </c>
      <c r="D58" s="70">
        <v>4.6943178809681854</v>
      </c>
      <c r="E58" s="70">
        <v>4.2804992703419344</v>
      </c>
      <c r="F58" s="70">
        <v>1.9126802551383975</v>
      </c>
      <c r="G58" s="70">
        <v>0.87627704612019386</v>
      </c>
      <c r="H58" s="70">
        <v>-11.223096170817854</v>
      </c>
      <c r="I58" s="70">
        <v>-10.773620617144445</v>
      </c>
      <c r="J58" s="70">
        <v>-8.6707800836153979</v>
      </c>
      <c r="K58" s="70">
        <v>-9.1788721026426714</v>
      </c>
      <c r="L58" s="71">
        <v>-3.918679386358221</v>
      </c>
      <c r="M58" s="70">
        <v>5.2833230964694167E-2</v>
      </c>
      <c r="N58" s="70">
        <v>1.3140756798589825</v>
      </c>
      <c r="O58" s="71">
        <v>22.135392836657658</v>
      </c>
      <c r="P58" s="72">
        <f t="shared" si="5"/>
        <v>35.200238404606893</v>
      </c>
      <c r="Q58" s="72">
        <f t="shared" si="6"/>
        <v>32.418064094410454</v>
      </c>
      <c r="R58" s="72">
        <f t="shared" si="7"/>
        <v>36.358999843356372</v>
      </c>
      <c r="S58" s="72">
        <f t="shared" si="8"/>
        <v>-16.1923271464876</v>
      </c>
      <c r="T58" s="72"/>
      <c r="U58" s="64" t="s">
        <v>73</v>
      </c>
      <c r="V58" s="82" t="s">
        <v>72</v>
      </c>
    </row>
    <row r="59" spans="1:23" ht="30">
      <c r="A59" s="59"/>
      <c r="B59" s="60" t="s">
        <v>77</v>
      </c>
      <c r="C59" s="70">
        <v>5.1671297896570252</v>
      </c>
      <c r="D59" s="70">
        <v>8.3398082566137504</v>
      </c>
      <c r="E59" s="70">
        <v>6.0308228642425519</v>
      </c>
      <c r="F59" s="70">
        <v>8.6448936681648263</v>
      </c>
      <c r="G59" s="70">
        <v>14.289241332966967</v>
      </c>
      <c r="H59" s="70">
        <v>8.6802699966040251</v>
      </c>
      <c r="I59" s="70">
        <v>9.5211467612514866</v>
      </c>
      <c r="J59" s="70">
        <v>11.761169393781444</v>
      </c>
      <c r="K59" s="70">
        <v>11.794336238070485</v>
      </c>
      <c r="L59" s="73">
        <v>16.244121721401839</v>
      </c>
      <c r="M59" s="70">
        <v>9.7134932387446469</v>
      </c>
      <c r="N59" s="70">
        <v>24.172594305208307</v>
      </c>
      <c r="O59" s="73">
        <v>10.578635274896214</v>
      </c>
      <c r="P59" s="74">
        <f t="shared" si="5"/>
        <v>-4.2306303486432455</v>
      </c>
      <c r="Q59" s="74">
        <f t="shared" si="6"/>
        <v>6.5421342001844636</v>
      </c>
      <c r="R59" s="74">
        <f t="shared" si="7"/>
        <v>22.915773775810138</v>
      </c>
      <c r="S59" s="74">
        <f t="shared" si="8"/>
        <v>14.380084698155059</v>
      </c>
      <c r="T59" s="74"/>
      <c r="U59" s="64" t="s">
        <v>76</v>
      </c>
      <c r="V59" s="66"/>
    </row>
    <row r="60" spans="1:23">
      <c r="A60" s="59"/>
      <c r="B60" s="60" t="s">
        <v>79</v>
      </c>
      <c r="C60" s="70">
        <v>116.66762046456998</v>
      </c>
      <c r="D60" s="70">
        <v>93.869430785600741</v>
      </c>
      <c r="E60" s="70">
        <v>59.334679303014809</v>
      </c>
      <c r="F60" s="70">
        <v>62.240350893921828</v>
      </c>
      <c r="G60" s="70">
        <v>-13.231795610707891</v>
      </c>
      <c r="H60" s="70">
        <v>-18.153120247366815</v>
      </c>
      <c r="I60" s="70">
        <v>-15.010133635727854</v>
      </c>
      <c r="J60" s="70">
        <v>-1.323477435207991</v>
      </c>
      <c r="K60" s="70">
        <v>-10.696926936343672</v>
      </c>
      <c r="L60" s="70">
        <v>14.184158701186405</v>
      </c>
      <c r="M60" s="70">
        <v>21.822358346094916</v>
      </c>
      <c r="N60" s="70">
        <v>21.366470536576802</v>
      </c>
      <c r="O60" s="70">
        <v>25.023043497344517</v>
      </c>
      <c r="P60" s="75">
        <f t="shared" si="5"/>
        <v>18.025408043075885</v>
      </c>
      <c r="Q60" s="75">
        <f t="shared" si="6"/>
        <v>34.30965849570498</v>
      </c>
      <c r="R60" s="75">
        <f t="shared" si="7"/>
        <v>20.92210288659075</v>
      </c>
      <c r="S60" s="75">
        <f t="shared" si="8"/>
        <v>-10.405841876140983</v>
      </c>
      <c r="T60" s="75"/>
      <c r="U60" s="64" t="s">
        <v>78</v>
      </c>
      <c r="V60" s="66"/>
      <c r="W60" s="26"/>
    </row>
    <row r="61" spans="1:23">
      <c r="A61" s="130" t="s">
        <v>81</v>
      </c>
      <c r="B61" s="131"/>
      <c r="C61" s="70">
        <v>1.8988426773805145</v>
      </c>
      <c r="D61" s="70">
        <v>-2.7036528686910799</v>
      </c>
      <c r="E61" s="70">
        <v>-6.8772296013756602</v>
      </c>
      <c r="F61" s="70">
        <v>-7.0569077264635069</v>
      </c>
      <c r="G61" s="70">
        <v>-7.6605646664466747</v>
      </c>
      <c r="H61" s="70">
        <v>-27.544947499493972</v>
      </c>
      <c r="I61" s="70">
        <v>-21.717935026912983</v>
      </c>
      <c r="J61" s="70">
        <v>-15.853811213779309</v>
      </c>
      <c r="K61" s="70">
        <v>-1.6018489419887061</v>
      </c>
      <c r="L61" s="70">
        <v>36.04598407279164</v>
      </c>
      <c r="M61" s="70">
        <v>39.482114900998738</v>
      </c>
      <c r="N61" s="70">
        <v>29.601064032957673</v>
      </c>
      <c r="O61" s="70">
        <v>32.972436138634777</v>
      </c>
      <c r="P61" s="75">
        <f t="shared" si="5"/>
        <v>38.079733981557069</v>
      </c>
      <c r="Q61" s="75">
        <f t="shared" si="6"/>
        <v>31.31504916182547</v>
      </c>
      <c r="R61" s="75">
        <f t="shared" si="7"/>
        <v>24.580487074997961</v>
      </c>
      <c r="S61" s="99">
        <f t="shared" si="8"/>
        <v>-0.45924239178981452</v>
      </c>
      <c r="T61" s="99"/>
      <c r="U61" s="135" t="s">
        <v>80</v>
      </c>
      <c r="V61" s="136"/>
    </row>
    <row r="62" spans="1:23">
      <c r="A62" s="86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9"/>
    </row>
    <row r="64" spans="1:23" ht="16.5">
      <c r="A64" s="8"/>
      <c r="B64" s="3"/>
      <c r="I64" s="137" t="s">
        <v>126</v>
      </c>
      <c r="J64" s="137"/>
      <c r="K64" s="137"/>
      <c r="L64" s="137"/>
    </row>
    <row r="65" spans="1:22" ht="16.5" customHeight="1">
      <c r="A65" s="57" t="s">
        <v>148</v>
      </c>
      <c r="B65" s="46"/>
      <c r="C65" s="46"/>
      <c r="M65" s="138" t="s">
        <v>150</v>
      </c>
      <c r="N65" s="138"/>
      <c r="O65" s="138"/>
      <c r="P65" s="138"/>
      <c r="Q65" s="138"/>
      <c r="R65" s="138"/>
      <c r="S65" s="138"/>
      <c r="T65" s="138"/>
      <c r="U65" s="138"/>
      <c r="V65" s="138"/>
    </row>
    <row r="66" spans="1:22" ht="16.5" customHeight="1">
      <c r="A66" s="57" t="s">
        <v>139</v>
      </c>
      <c r="B66" s="46"/>
      <c r="C66" s="46"/>
      <c r="D66" s="46"/>
      <c r="E66" s="46"/>
      <c r="O66" s="138" t="s">
        <v>141</v>
      </c>
      <c r="P66" s="138"/>
      <c r="Q66" s="138"/>
      <c r="R66" s="138"/>
      <c r="S66" s="138"/>
      <c r="T66" s="138"/>
      <c r="U66" s="138"/>
      <c r="V66" s="138"/>
    </row>
    <row r="67" spans="1:22" ht="16.5">
      <c r="A67" s="45"/>
      <c r="B67" s="45"/>
    </row>
    <row r="68" spans="1:22">
      <c r="A68" s="34"/>
      <c r="B68" s="34"/>
      <c r="C68" s="134">
        <v>2019</v>
      </c>
      <c r="D68" s="134"/>
      <c r="E68" s="134"/>
      <c r="F68" s="134"/>
      <c r="G68" s="134">
        <v>2020</v>
      </c>
      <c r="H68" s="134"/>
      <c r="I68" s="134"/>
      <c r="J68" s="134"/>
      <c r="K68" s="134">
        <v>2021</v>
      </c>
      <c r="L68" s="134"/>
      <c r="M68" s="134"/>
      <c r="N68" s="134"/>
      <c r="O68" s="134" t="s">
        <v>2</v>
      </c>
      <c r="P68" s="134"/>
      <c r="Q68" s="134"/>
      <c r="R68" s="35"/>
      <c r="S68" s="35">
        <v>2023</v>
      </c>
      <c r="T68" s="35"/>
      <c r="U68" s="34"/>
      <c r="V68" s="36"/>
    </row>
    <row r="69" spans="1:22" ht="25.5">
      <c r="A69" s="37" t="s">
        <v>10</v>
      </c>
      <c r="B69" s="38" t="s">
        <v>9</v>
      </c>
      <c r="C69" s="38" t="s">
        <v>3</v>
      </c>
      <c r="D69" s="38" t="s">
        <v>4</v>
      </c>
      <c r="E69" s="38" t="s">
        <v>5</v>
      </c>
      <c r="F69" s="38" t="s">
        <v>6</v>
      </c>
      <c r="G69" s="38" t="s">
        <v>3</v>
      </c>
      <c r="H69" s="38" t="s">
        <v>4</v>
      </c>
      <c r="I69" s="38" t="s">
        <v>5</v>
      </c>
      <c r="J69" s="38" t="s">
        <v>6</v>
      </c>
      <c r="K69" s="38" t="s">
        <v>3</v>
      </c>
      <c r="L69" s="38" t="s">
        <v>4</v>
      </c>
      <c r="M69" s="38" t="s">
        <v>5</v>
      </c>
      <c r="N69" s="38" t="s">
        <v>6</v>
      </c>
      <c r="O69" s="38" t="s">
        <v>3</v>
      </c>
      <c r="P69" s="38" t="s">
        <v>4</v>
      </c>
      <c r="Q69" s="38" t="s">
        <v>5</v>
      </c>
      <c r="R69" s="38" t="s">
        <v>6</v>
      </c>
      <c r="S69" s="38" t="s">
        <v>3</v>
      </c>
      <c r="T69" s="38"/>
      <c r="U69" s="39" t="s">
        <v>8</v>
      </c>
      <c r="V69" s="39" t="s">
        <v>7</v>
      </c>
    </row>
    <row r="70" spans="1:22">
      <c r="A70" s="59" t="s">
        <v>14</v>
      </c>
      <c r="B70" s="60" t="s">
        <v>13</v>
      </c>
      <c r="C70" s="70">
        <v>15.178740543590379</v>
      </c>
      <c r="D70" s="70">
        <v>-1.0866667579600318</v>
      </c>
      <c r="E70" s="70">
        <v>0.62738325073787848</v>
      </c>
      <c r="F70" s="70">
        <v>1.0145350739256855</v>
      </c>
      <c r="G70" s="70">
        <v>8.4435415408534027</v>
      </c>
      <c r="H70" s="70">
        <v>0.35464288038151892</v>
      </c>
      <c r="I70" s="70">
        <v>-3.0668166629021556</v>
      </c>
      <c r="J70" s="70">
        <v>-4.6663844422506884</v>
      </c>
      <c r="K70" s="70">
        <v>11.586113052455914</v>
      </c>
      <c r="L70" s="71">
        <v>2.8264971474892633</v>
      </c>
      <c r="M70" s="70">
        <v>-0.60269995730263304</v>
      </c>
      <c r="N70" s="70">
        <v>5.9791257511480316</v>
      </c>
      <c r="O70" s="71">
        <v>8.8137250939177108</v>
      </c>
      <c r="P70" s="72">
        <f>P14/O14*100-100</f>
        <v>-1.3324433521718504</v>
      </c>
      <c r="Q70" s="72">
        <f>Q14/P14*100-100</f>
        <v>4.2018122199469161</v>
      </c>
      <c r="R70" s="72">
        <f>R14/Q14*100-100</f>
        <v>-8.4091141504253528</v>
      </c>
      <c r="S70" s="72">
        <f>S14/R14*100-100</f>
        <v>7.1106235358149803</v>
      </c>
      <c r="T70" s="72"/>
      <c r="U70" s="64" t="s">
        <v>12</v>
      </c>
      <c r="V70" s="82" t="s">
        <v>11</v>
      </c>
    </row>
    <row r="71" spans="1:22">
      <c r="A71" s="59" t="s">
        <v>18</v>
      </c>
      <c r="B71" s="60" t="s">
        <v>17</v>
      </c>
      <c r="C71" s="70">
        <v>-9.512040089448746</v>
      </c>
      <c r="D71" s="70">
        <v>-7.0153668231301651</v>
      </c>
      <c r="E71" s="70">
        <v>-0.75697129511789285</v>
      </c>
      <c r="F71" s="70">
        <v>-3.1425708133401855</v>
      </c>
      <c r="G71" s="70">
        <v>-5.703470875179832</v>
      </c>
      <c r="H71" s="70">
        <v>-45.337029800454985</v>
      </c>
      <c r="I71" s="70">
        <v>19.408800020556185</v>
      </c>
      <c r="J71" s="70">
        <v>15.457154808272392</v>
      </c>
      <c r="K71" s="70">
        <v>33.255613901867321</v>
      </c>
      <c r="L71" s="71">
        <v>10.972375624156456</v>
      </c>
      <c r="M71" s="70">
        <v>17.947802822505437</v>
      </c>
      <c r="N71" s="70">
        <v>-6.1531113359789344</v>
      </c>
      <c r="O71" s="71">
        <v>31.972275426961033</v>
      </c>
      <c r="P71" s="72">
        <f t="shared" ref="P71:P89" si="9">P15/O15*100-100</f>
        <v>16.536413161622576</v>
      </c>
      <c r="Q71" s="72">
        <f t="shared" ref="Q71:Q89" si="10">Q15/P15*100-100</f>
        <v>8.8431167486551203</v>
      </c>
      <c r="R71" s="72">
        <f t="shared" ref="R71:R89" si="11">R15/Q15*100-100</f>
        <v>-14.529470936273668</v>
      </c>
      <c r="S71" s="72">
        <f t="shared" ref="S71:S89" si="12">S15/R15*100-100</f>
        <v>-11.881137678211545</v>
      </c>
      <c r="T71" s="72"/>
      <c r="U71" s="64" t="s">
        <v>16</v>
      </c>
      <c r="V71" s="82" t="s">
        <v>15</v>
      </c>
    </row>
    <row r="72" spans="1:22">
      <c r="A72" s="59" t="s">
        <v>22</v>
      </c>
      <c r="B72" s="60" t="s">
        <v>21</v>
      </c>
      <c r="C72" s="70">
        <v>-9.9395114312616215</v>
      </c>
      <c r="D72" s="70">
        <v>6.1564304555017628</v>
      </c>
      <c r="E72" s="70">
        <v>6.5974005719876345</v>
      </c>
      <c r="F72" s="70">
        <v>-4.2193774491475153</v>
      </c>
      <c r="G72" s="70">
        <v>-12.281862006903864</v>
      </c>
      <c r="H72" s="70">
        <v>-27.382829229635675</v>
      </c>
      <c r="I72" s="70">
        <v>15.33711495447163</v>
      </c>
      <c r="J72" s="70">
        <v>11.405147347249084</v>
      </c>
      <c r="K72" s="70">
        <v>8.2133154690633035</v>
      </c>
      <c r="L72" s="71">
        <v>19.8759389946146</v>
      </c>
      <c r="M72" s="70">
        <v>10.12073248683798</v>
      </c>
      <c r="N72" s="70">
        <v>-4.9437640919583847</v>
      </c>
      <c r="O72" s="71">
        <v>17.177016005659553</v>
      </c>
      <c r="P72" s="72">
        <f t="shared" si="9"/>
        <v>34.559178690017745</v>
      </c>
      <c r="Q72" s="72">
        <f t="shared" si="10"/>
        <v>-14.016822870101748</v>
      </c>
      <c r="R72" s="72">
        <f t="shared" si="11"/>
        <v>-6.5070981389857678</v>
      </c>
      <c r="S72" s="72">
        <f t="shared" si="12"/>
        <v>-5.1902977825105694</v>
      </c>
      <c r="T72" s="72"/>
      <c r="U72" s="64" t="s">
        <v>20</v>
      </c>
      <c r="V72" s="83" t="s">
        <v>19</v>
      </c>
    </row>
    <row r="73" spans="1:22" ht="60">
      <c r="A73" s="59" t="s">
        <v>26</v>
      </c>
      <c r="B73" s="60" t="s">
        <v>25</v>
      </c>
      <c r="C73" s="70">
        <v>14.667308539950554</v>
      </c>
      <c r="D73" s="70">
        <v>19.030060828420758</v>
      </c>
      <c r="E73" s="70">
        <v>9.2420023325658178</v>
      </c>
      <c r="F73" s="70">
        <v>-15.938030843756835</v>
      </c>
      <c r="G73" s="70">
        <v>3.7274597975867039</v>
      </c>
      <c r="H73" s="70">
        <v>-0.72822283936253029</v>
      </c>
      <c r="I73" s="70">
        <v>18.137280942942112</v>
      </c>
      <c r="J73" s="70">
        <v>-15.910535924554281</v>
      </c>
      <c r="K73" s="70">
        <v>5.8292724001652374</v>
      </c>
      <c r="L73" s="71">
        <v>8.781718247622635</v>
      </c>
      <c r="M73" s="70">
        <v>13.970728311211644</v>
      </c>
      <c r="N73" s="70">
        <v>-22.951950158737166</v>
      </c>
      <c r="O73" s="71">
        <v>5.3990557267865427</v>
      </c>
      <c r="P73" s="72">
        <f t="shared" si="9"/>
        <v>9.6117231238877565</v>
      </c>
      <c r="Q73" s="72">
        <f t="shared" si="10"/>
        <v>16.480317029179886</v>
      </c>
      <c r="R73" s="72">
        <f t="shared" si="11"/>
        <v>-16.271078421358695</v>
      </c>
      <c r="S73" s="72">
        <f t="shared" si="12"/>
        <v>-2.8796206598042318</v>
      </c>
      <c r="T73" s="72"/>
      <c r="U73" s="64" t="s">
        <v>24</v>
      </c>
      <c r="V73" s="83" t="s">
        <v>23</v>
      </c>
    </row>
    <row r="74" spans="1:22">
      <c r="A74" s="59" t="s">
        <v>30</v>
      </c>
      <c r="B74" s="60" t="s">
        <v>29</v>
      </c>
      <c r="C74" s="70">
        <v>-1.6305256863856812</v>
      </c>
      <c r="D74" s="70">
        <v>-4.5279765363941493</v>
      </c>
      <c r="E74" s="70">
        <v>-3.651070870930468</v>
      </c>
      <c r="F74" s="70">
        <v>3.6142264563547855</v>
      </c>
      <c r="G74" s="70">
        <v>2.4900390140912236</v>
      </c>
      <c r="H74" s="70">
        <v>-6.1704451392265156</v>
      </c>
      <c r="I74" s="70">
        <v>-7.0139936763108466</v>
      </c>
      <c r="J74" s="70">
        <v>8.8086283461558992</v>
      </c>
      <c r="K74" s="70">
        <v>5.5923170454061903</v>
      </c>
      <c r="L74" s="71">
        <v>7.6436932926754224</v>
      </c>
      <c r="M74" s="70">
        <v>2.3138936657829845</v>
      </c>
      <c r="N74" s="70">
        <v>9.7535141504031664</v>
      </c>
      <c r="O74" s="71">
        <v>-1.6815236890650027</v>
      </c>
      <c r="P74" s="72">
        <f t="shared" si="9"/>
        <v>-0.89962700895328851</v>
      </c>
      <c r="Q74" s="72">
        <f t="shared" si="10"/>
        <v>10.654363503588755</v>
      </c>
      <c r="R74" s="72">
        <f t="shared" si="11"/>
        <v>-11.909911853783896</v>
      </c>
      <c r="S74" s="72">
        <f t="shared" si="12"/>
        <v>-6.2917326567364</v>
      </c>
      <c r="T74" s="72"/>
      <c r="U74" s="64" t="s">
        <v>28</v>
      </c>
      <c r="V74" s="82" t="s">
        <v>27</v>
      </c>
    </row>
    <row r="75" spans="1:22" ht="45">
      <c r="A75" s="59" t="s">
        <v>34</v>
      </c>
      <c r="B75" s="60" t="s">
        <v>33</v>
      </c>
      <c r="C75" s="70">
        <v>-16.688158018370785</v>
      </c>
      <c r="D75" s="70">
        <v>-0.46536854243255732</v>
      </c>
      <c r="E75" s="70">
        <v>15.483177024459224</v>
      </c>
      <c r="F75" s="70">
        <v>5.2436825234776023</v>
      </c>
      <c r="G75" s="70">
        <v>-20.40962652285549</v>
      </c>
      <c r="H75" s="70">
        <v>-33.186926089111324</v>
      </c>
      <c r="I75" s="70">
        <v>67.168545622788173</v>
      </c>
      <c r="J75" s="70">
        <v>7.0831518447579782</v>
      </c>
      <c r="K75" s="70">
        <v>-14.641471220442014</v>
      </c>
      <c r="L75" s="71">
        <v>-12.576097491647488</v>
      </c>
      <c r="M75" s="70">
        <v>28.735101766249699</v>
      </c>
      <c r="N75" s="70">
        <v>8.2823278146584407</v>
      </c>
      <c r="O75" s="71">
        <v>-9.9937951281732609</v>
      </c>
      <c r="P75" s="72">
        <f t="shared" si="9"/>
        <v>-2.7309434053745036</v>
      </c>
      <c r="Q75" s="72">
        <f t="shared" si="10"/>
        <v>18.728463392723029</v>
      </c>
      <c r="R75" s="72">
        <f t="shared" si="11"/>
        <v>13.137889938513169</v>
      </c>
      <c r="S75" s="72">
        <f t="shared" si="12"/>
        <v>-21.447884838344947</v>
      </c>
      <c r="T75" s="72"/>
      <c r="U75" s="64" t="s">
        <v>32</v>
      </c>
      <c r="V75" s="82" t="s">
        <v>31</v>
      </c>
    </row>
    <row r="76" spans="1:22">
      <c r="A76" s="59" t="s">
        <v>38</v>
      </c>
      <c r="B76" s="60" t="s">
        <v>37</v>
      </c>
      <c r="C76" s="70">
        <v>4.3372770847891644</v>
      </c>
      <c r="D76" s="70">
        <v>-0.8754947273173741</v>
      </c>
      <c r="E76" s="70">
        <v>3.5560082821281043</v>
      </c>
      <c r="F76" s="70">
        <v>-3.19884803060107</v>
      </c>
      <c r="G76" s="70">
        <v>1.6440081207210682</v>
      </c>
      <c r="H76" s="70">
        <v>-30.181491781105535</v>
      </c>
      <c r="I76" s="70">
        <v>-3.7413673819918216</v>
      </c>
      <c r="J76" s="70">
        <v>11.146755947622495</v>
      </c>
      <c r="K76" s="70">
        <v>16.023560591959949</v>
      </c>
      <c r="L76" s="71">
        <v>5.6996503053743339</v>
      </c>
      <c r="M76" s="70">
        <v>8.2432981054799939</v>
      </c>
      <c r="N76" s="70">
        <v>10.514833614125923</v>
      </c>
      <c r="O76" s="71">
        <v>14.675663840811254</v>
      </c>
      <c r="P76" s="72">
        <f t="shared" si="9"/>
        <v>6.9815586150895825</v>
      </c>
      <c r="Q76" s="72">
        <f t="shared" si="10"/>
        <v>2.9670789366334134</v>
      </c>
      <c r="R76" s="72">
        <f t="shared" si="11"/>
        <v>-0.97638749843116557</v>
      </c>
      <c r="S76" s="72">
        <f t="shared" si="12"/>
        <v>2.7024452267820749</v>
      </c>
      <c r="T76" s="72"/>
      <c r="U76" s="64" t="s">
        <v>36</v>
      </c>
      <c r="V76" s="83" t="s">
        <v>35</v>
      </c>
    </row>
    <row r="77" spans="1:22" ht="24">
      <c r="A77" s="59" t="s">
        <v>42</v>
      </c>
      <c r="B77" s="60" t="s">
        <v>41</v>
      </c>
      <c r="C77" s="70">
        <v>-12.54917064871276</v>
      </c>
      <c r="D77" s="70">
        <v>8.9237658231601245</v>
      </c>
      <c r="E77" s="70">
        <v>9.1047912675089862</v>
      </c>
      <c r="F77" s="70">
        <v>7.8245154544110989</v>
      </c>
      <c r="G77" s="70">
        <v>-21.781658684532673</v>
      </c>
      <c r="H77" s="70">
        <v>-34.67010146767791</v>
      </c>
      <c r="I77" s="70">
        <v>61.425581997612994</v>
      </c>
      <c r="J77" s="70">
        <v>10.375203860262076</v>
      </c>
      <c r="K77" s="70">
        <v>-7.8523669928269584</v>
      </c>
      <c r="L77" s="71">
        <v>-9.5112573939855594</v>
      </c>
      <c r="M77" s="70">
        <v>40.315475568617984</v>
      </c>
      <c r="N77" s="70">
        <v>5.251531323644886</v>
      </c>
      <c r="O77" s="71">
        <v>-20.462331929914839</v>
      </c>
      <c r="P77" s="72">
        <f t="shared" si="9"/>
        <v>-11.851497553418483</v>
      </c>
      <c r="Q77" s="72">
        <f t="shared" si="10"/>
        <v>41.336419887217886</v>
      </c>
      <c r="R77" s="72">
        <f t="shared" si="11"/>
        <v>61.344474350533943</v>
      </c>
      <c r="S77" s="72">
        <f t="shared" si="12"/>
        <v>-40.417458421412711</v>
      </c>
      <c r="T77" s="72"/>
      <c r="U77" s="64" t="s">
        <v>40</v>
      </c>
      <c r="V77" s="83" t="s">
        <v>39</v>
      </c>
    </row>
    <row r="78" spans="1:22">
      <c r="A78" s="59" t="s">
        <v>46</v>
      </c>
      <c r="B78" s="60" t="s">
        <v>45</v>
      </c>
      <c r="C78" s="70">
        <v>1.7720800487707464</v>
      </c>
      <c r="D78" s="70">
        <v>-4.9331342409368517</v>
      </c>
      <c r="E78" s="70">
        <v>9.7439522431275378</v>
      </c>
      <c r="F78" s="70">
        <v>-9.377296108616946</v>
      </c>
      <c r="G78" s="70">
        <v>5.7305111346481112</v>
      </c>
      <c r="H78" s="70">
        <v>-8.1240514611534564</v>
      </c>
      <c r="I78" s="70">
        <v>14.528223594217039</v>
      </c>
      <c r="J78" s="70">
        <v>-6.4488851008797212</v>
      </c>
      <c r="K78" s="70">
        <v>2.7824536726554214</v>
      </c>
      <c r="L78" s="71">
        <v>-1.169544810859577</v>
      </c>
      <c r="M78" s="70">
        <v>8.0188683982510298</v>
      </c>
      <c r="N78" s="70">
        <v>7.5777686374007489</v>
      </c>
      <c r="O78" s="71">
        <v>-2.6264469176470016</v>
      </c>
      <c r="P78" s="72">
        <f t="shared" si="9"/>
        <v>-5.3759541757918328</v>
      </c>
      <c r="Q78" s="72">
        <f t="shared" si="10"/>
        <v>16.172263878277661</v>
      </c>
      <c r="R78" s="72">
        <f t="shared" si="11"/>
        <v>3.3529400890279106</v>
      </c>
      <c r="S78" s="72">
        <f t="shared" si="12"/>
        <v>-8.1428629818551599</v>
      </c>
      <c r="T78" s="72"/>
      <c r="U78" s="64" t="s">
        <v>44</v>
      </c>
      <c r="V78" s="82" t="s">
        <v>43</v>
      </c>
    </row>
    <row r="79" spans="1:22">
      <c r="A79" s="59" t="s">
        <v>50</v>
      </c>
      <c r="B79" s="60" t="s">
        <v>49</v>
      </c>
      <c r="C79" s="70">
        <v>2.384499789774793</v>
      </c>
      <c r="D79" s="70">
        <v>-3.8958104720104245</v>
      </c>
      <c r="E79" s="70">
        <v>-1.5647236927971448</v>
      </c>
      <c r="F79" s="70">
        <v>10.892061374045213</v>
      </c>
      <c r="G79" s="70">
        <v>-2.8961743234758472</v>
      </c>
      <c r="H79" s="70">
        <v>-5.2690985140904303</v>
      </c>
      <c r="I79" s="70">
        <v>4.7067866778769627</v>
      </c>
      <c r="J79" s="70">
        <v>6.3150110743521566</v>
      </c>
      <c r="K79" s="70">
        <v>8.3604864833959311</v>
      </c>
      <c r="L79" s="71">
        <v>-1.1410839554465184</v>
      </c>
      <c r="M79" s="70">
        <v>1.3371975429114116</v>
      </c>
      <c r="N79" s="70">
        <v>11.568364962120201</v>
      </c>
      <c r="O79" s="71">
        <v>0.90651475485519484</v>
      </c>
      <c r="P79" s="72">
        <f t="shared" si="9"/>
        <v>-15.115853464817036</v>
      </c>
      <c r="Q79" s="72">
        <f t="shared" si="10"/>
        <v>9.3108640958321018</v>
      </c>
      <c r="R79" s="72">
        <f t="shared" si="11"/>
        <v>40.02461895644106</v>
      </c>
      <c r="S79" s="72">
        <f t="shared" si="12"/>
        <v>-14.272809694829874</v>
      </c>
      <c r="T79" s="72"/>
      <c r="U79" s="64" t="s">
        <v>48</v>
      </c>
      <c r="V79" s="82" t="s">
        <v>47</v>
      </c>
    </row>
    <row r="80" spans="1:22">
      <c r="A80" s="59" t="s">
        <v>54</v>
      </c>
      <c r="B80" s="60" t="s">
        <v>53</v>
      </c>
      <c r="C80" s="70">
        <v>-8.2528492262468802</v>
      </c>
      <c r="D80" s="70">
        <v>-0.37203558850751506</v>
      </c>
      <c r="E80" s="70">
        <v>4.4575682276273767</v>
      </c>
      <c r="F80" s="70">
        <v>0.34996380875634259</v>
      </c>
      <c r="G80" s="70">
        <v>-8.9051782066784568</v>
      </c>
      <c r="H80" s="70">
        <v>0.80634608551733322</v>
      </c>
      <c r="I80" s="70">
        <v>5.573521333856462</v>
      </c>
      <c r="J80" s="70">
        <v>-3.4474488017661855</v>
      </c>
      <c r="K80" s="70">
        <v>-8.1860761054599749</v>
      </c>
      <c r="L80" s="71">
        <v>0.54759485157340748</v>
      </c>
      <c r="M80" s="70">
        <v>7.6476422894164813</v>
      </c>
      <c r="N80" s="70">
        <v>-0.24398352830569259</v>
      </c>
      <c r="O80" s="71">
        <v>2.4629241328828329</v>
      </c>
      <c r="P80" s="72">
        <f t="shared" si="9"/>
        <v>8.6423776678594919</v>
      </c>
      <c r="Q80" s="72">
        <f t="shared" si="10"/>
        <v>3.562990370398353</v>
      </c>
      <c r="R80" s="72">
        <f t="shared" si="11"/>
        <v>12.774731028162975</v>
      </c>
      <c r="S80" s="72">
        <f t="shared" si="12"/>
        <v>-6.5076529901888449</v>
      </c>
      <c r="T80" s="72"/>
      <c r="U80" s="64" t="s">
        <v>52</v>
      </c>
      <c r="V80" s="83" t="s">
        <v>51</v>
      </c>
    </row>
    <row r="81" spans="1:32" ht="45">
      <c r="A81" s="59" t="s">
        <v>58</v>
      </c>
      <c r="B81" s="60" t="s">
        <v>57</v>
      </c>
      <c r="C81" s="70">
        <v>5.3772597131773807</v>
      </c>
      <c r="D81" s="70">
        <v>-3.350949513080792</v>
      </c>
      <c r="E81" s="70">
        <v>-9.5423916965313964</v>
      </c>
      <c r="F81" s="70">
        <v>8.8683226766288925</v>
      </c>
      <c r="G81" s="70">
        <v>2.3775699313110579</v>
      </c>
      <c r="H81" s="70">
        <v>-11.029993175799788</v>
      </c>
      <c r="I81" s="70">
        <v>-8.3185438687464028</v>
      </c>
      <c r="J81" s="70">
        <v>6.368980381985125</v>
      </c>
      <c r="K81" s="70">
        <v>11.033957772600317</v>
      </c>
      <c r="L81" s="71">
        <v>-2.3389407002834304</v>
      </c>
      <c r="M81" s="70">
        <v>-5.3957177520783972</v>
      </c>
      <c r="N81" s="70">
        <v>12.862549238317472</v>
      </c>
      <c r="O81" s="71">
        <v>10.308715865542609</v>
      </c>
      <c r="P81" s="72">
        <f t="shared" si="9"/>
        <v>-3.6142220726063101</v>
      </c>
      <c r="Q81" s="72">
        <f t="shared" si="10"/>
        <v>-4.9291315097843409</v>
      </c>
      <c r="R81" s="72">
        <f t="shared" si="11"/>
        <v>10.410950736619085</v>
      </c>
      <c r="S81" s="72">
        <f t="shared" si="12"/>
        <v>3.941665593472905</v>
      </c>
      <c r="T81" s="72"/>
      <c r="U81" s="64" t="s">
        <v>56</v>
      </c>
      <c r="V81" s="83" t="s">
        <v>55</v>
      </c>
    </row>
    <row r="82" spans="1:32" ht="30">
      <c r="A82" s="59" t="s">
        <v>62</v>
      </c>
      <c r="B82" s="60" t="s">
        <v>61</v>
      </c>
      <c r="C82" s="70">
        <v>4.3944520142272978</v>
      </c>
      <c r="D82" s="70">
        <v>4.6613958472851493</v>
      </c>
      <c r="E82" s="70">
        <v>-0.40578616452066285</v>
      </c>
      <c r="F82" s="70">
        <v>-1.8330206441814454</v>
      </c>
      <c r="G82" s="70">
        <v>-4.408033279182817</v>
      </c>
      <c r="H82" s="70">
        <v>1.7072000419429969</v>
      </c>
      <c r="I82" s="70">
        <v>-8.525083267739447</v>
      </c>
      <c r="J82" s="70">
        <v>-2.8409990410816732</v>
      </c>
      <c r="K82" s="70">
        <v>-4.84107299188328</v>
      </c>
      <c r="L82" s="71">
        <v>2.2029498301950667</v>
      </c>
      <c r="M82" s="70">
        <v>6.8206745578713424</v>
      </c>
      <c r="N82" s="70">
        <v>-3.2258764779615876</v>
      </c>
      <c r="O82" s="71">
        <v>-4.5948610880927703</v>
      </c>
      <c r="P82" s="72">
        <f t="shared" si="9"/>
        <v>2.9231946235924795</v>
      </c>
      <c r="Q82" s="72">
        <f t="shared" si="10"/>
        <v>6.9472591071699128</v>
      </c>
      <c r="R82" s="72">
        <f t="shared" si="11"/>
        <v>-3.1102957748376667</v>
      </c>
      <c r="S82" s="72">
        <f t="shared" si="12"/>
        <v>-4.4811429065300388</v>
      </c>
      <c r="T82" s="72"/>
      <c r="U82" s="64" t="s">
        <v>60</v>
      </c>
      <c r="V82" s="82" t="s">
        <v>59</v>
      </c>
    </row>
    <row r="83" spans="1:32" ht="20.25">
      <c r="A83" s="59" t="s">
        <v>65</v>
      </c>
      <c r="B83" s="60" t="s">
        <v>113</v>
      </c>
      <c r="C83" s="70">
        <v>1.5690275902826158</v>
      </c>
      <c r="D83" s="70">
        <v>2.7186394405846102</v>
      </c>
      <c r="E83" s="70">
        <v>-1.5255524572986445</v>
      </c>
      <c r="F83" s="70">
        <v>-1.7311603406216562</v>
      </c>
      <c r="G83" s="70">
        <v>2.1053861991273521</v>
      </c>
      <c r="H83" s="70">
        <v>-5.7001199467507035E-2</v>
      </c>
      <c r="I83" s="70">
        <v>-6.2268603337057016</v>
      </c>
      <c r="J83" s="70">
        <v>-3.1160134441181384</v>
      </c>
      <c r="K83" s="70">
        <v>3.3107508286701801</v>
      </c>
      <c r="L83" s="71">
        <v>0.58806710553697883</v>
      </c>
      <c r="M83" s="70">
        <v>9.284974041892724E-2</v>
      </c>
      <c r="N83" s="70">
        <v>-3.2736171378252328</v>
      </c>
      <c r="O83" s="71">
        <v>4.0380119403538259</v>
      </c>
      <c r="P83" s="72">
        <f t="shared" si="9"/>
        <v>1.4903830343750144</v>
      </c>
      <c r="Q83" s="72">
        <f t="shared" si="10"/>
        <v>-0.18602290601587868</v>
      </c>
      <c r="R83" s="72">
        <f t="shared" si="11"/>
        <v>-2.746658581122432</v>
      </c>
      <c r="S83" s="72">
        <f t="shared" si="12"/>
        <v>5.8084932558113849</v>
      </c>
      <c r="T83" s="72"/>
      <c r="U83" s="64" t="s">
        <v>64</v>
      </c>
      <c r="V83" s="83" t="s">
        <v>63</v>
      </c>
      <c r="X83" s="145"/>
      <c r="Y83" s="145"/>
      <c r="Z83" s="145"/>
      <c r="AA83" s="145"/>
      <c r="AB83" s="145"/>
      <c r="AC83" s="145"/>
      <c r="AD83" s="145"/>
      <c r="AE83" s="145"/>
      <c r="AF83" s="145"/>
    </row>
    <row r="84" spans="1:32" ht="30">
      <c r="A84" s="59" t="s">
        <v>68</v>
      </c>
      <c r="B84" s="60" t="s">
        <v>114</v>
      </c>
      <c r="C84" s="70">
        <v>12.627663785916084</v>
      </c>
      <c r="D84" s="70">
        <v>7.2028192940276341</v>
      </c>
      <c r="E84" s="70">
        <v>-1.1321326622001493</v>
      </c>
      <c r="F84" s="70">
        <v>-2.8217675033387764</v>
      </c>
      <c r="G84" s="70">
        <v>1.8689772207690396</v>
      </c>
      <c r="H84" s="70">
        <v>3.9985005955531108</v>
      </c>
      <c r="I84" s="70">
        <v>-6.0433353736663236</v>
      </c>
      <c r="J84" s="70">
        <v>-3.9243055544163354</v>
      </c>
      <c r="K84" s="70">
        <v>-1.5476054356474975</v>
      </c>
      <c r="L84" s="71">
        <v>5.3884884496445267</v>
      </c>
      <c r="M84" s="70">
        <v>0.45553474490547785</v>
      </c>
      <c r="N84" s="70">
        <v>-3.2781791175195156</v>
      </c>
      <c r="O84" s="71">
        <v>-1.7367005564722007</v>
      </c>
      <c r="P84" s="72">
        <f t="shared" si="9"/>
        <v>5.4216595552790636</v>
      </c>
      <c r="Q84" s="72">
        <f t="shared" si="10"/>
        <v>0.2220544158471256</v>
      </c>
      <c r="R84" s="72">
        <f t="shared" si="11"/>
        <v>-1.5417710979087644</v>
      </c>
      <c r="S84" s="72">
        <f t="shared" si="12"/>
        <v>-1.8334890229101575</v>
      </c>
      <c r="T84" s="72"/>
      <c r="U84" s="64" t="s">
        <v>67</v>
      </c>
      <c r="V84" s="83" t="s">
        <v>66</v>
      </c>
      <c r="X84" s="146"/>
      <c r="Y84" s="146"/>
      <c r="Z84" s="146"/>
      <c r="AA84" s="146"/>
      <c r="AB84" s="146"/>
      <c r="AC84" s="146"/>
      <c r="AD84" s="146"/>
      <c r="AE84" s="146"/>
      <c r="AF84" s="146"/>
    </row>
    <row r="85" spans="1:32" ht="30">
      <c r="A85" s="59" t="s">
        <v>71</v>
      </c>
      <c r="B85" s="60" t="s">
        <v>115</v>
      </c>
      <c r="C85" s="70">
        <v>-2.3657733003602743E-2</v>
      </c>
      <c r="D85" s="70">
        <v>4.2207624531552312</v>
      </c>
      <c r="E85" s="70">
        <v>0.51478209145660969</v>
      </c>
      <c r="F85" s="70">
        <v>-2.1920376851327035</v>
      </c>
      <c r="G85" s="70">
        <v>-5.6501256996488536</v>
      </c>
      <c r="H85" s="70">
        <v>-15.2145682856234</v>
      </c>
      <c r="I85" s="70">
        <v>10.456609991344791</v>
      </c>
      <c r="J85" s="70">
        <v>3.8611545376028289E-2</v>
      </c>
      <c r="K85" s="70">
        <v>-1.0985109788865515</v>
      </c>
      <c r="L85" s="71">
        <v>-12.165790148911952</v>
      </c>
      <c r="M85" s="70">
        <v>20.443456622866748</v>
      </c>
      <c r="N85" s="70">
        <v>1.8821647174206431</v>
      </c>
      <c r="O85" s="71">
        <v>-1.6950553332837899</v>
      </c>
      <c r="P85" s="72">
        <f t="shared" si="9"/>
        <v>-7.5522895171107933</v>
      </c>
      <c r="Q85" s="72">
        <f t="shared" si="10"/>
        <v>15.216054211438262</v>
      </c>
      <c r="R85" s="72">
        <f t="shared" si="11"/>
        <v>-0.92025707237354482</v>
      </c>
      <c r="S85" s="72">
        <f t="shared" si="12"/>
        <v>-3.8296206182721733</v>
      </c>
      <c r="T85" s="72"/>
      <c r="U85" s="64" t="s">
        <v>70</v>
      </c>
      <c r="V85" s="82" t="s">
        <v>69</v>
      </c>
    </row>
    <row r="86" spans="1:32" ht="60">
      <c r="A86" s="59" t="s">
        <v>75</v>
      </c>
      <c r="B86" s="60" t="s">
        <v>74</v>
      </c>
      <c r="C86" s="70">
        <v>4.1329445830711222</v>
      </c>
      <c r="D86" s="70">
        <v>-3.2884733376717605</v>
      </c>
      <c r="E86" s="70">
        <v>-2.3330657003565562</v>
      </c>
      <c r="F86" s="70">
        <v>3.6130074397677276</v>
      </c>
      <c r="G86" s="70">
        <v>3.0739623478848586</v>
      </c>
      <c r="H86" s="70">
        <v>-14.888315141234514</v>
      </c>
      <c r="I86" s="70">
        <v>-1.8385801137181232</v>
      </c>
      <c r="J86" s="70">
        <v>6.0549044813398893</v>
      </c>
      <c r="K86" s="70">
        <v>2.5005307814439419</v>
      </c>
      <c r="L86" s="71">
        <v>-9.9588028666154003</v>
      </c>
      <c r="M86" s="70">
        <v>2.2189132171692307</v>
      </c>
      <c r="N86" s="70">
        <v>7.3918076266662887</v>
      </c>
      <c r="O86" s="71">
        <v>22.472341793018842</v>
      </c>
      <c r="P86" s="72">
        <f t="shared" si="9"/>
        <v>8.9339992828448374</v>
      </c>
      <c r="Q86" s="72">
        <f t="shared" si="10"/>
        <v>0.11543442360435563</v>
      </c>
      <c r="R86" s="72">
        <f t="shared" si="11"/>
        <v>10.587929067605813</v>
      </c>
      <c r="S86" s="72">
        <f t="shared" si="12"/>
        <v>-30.511718425442808</v>
      </c>
      <c r="T86" s="72"/>
      <c r="U86" s="64" t="s">
        <v>73</v>
      </c>
      <c r="V86" s="82" t="s">
        <v>72</v>
      </c>
    </row>
    <row r="87" spans="1:32" ht="30">
      <c r="A87" s="59"/>
      <c r="B87" s="60" t="s">
        <v>77</v>
      </c>
      <c r="C87" s="70">
        <v>5.2525443872915076</v>
      </c>
      <c r="D87" s="70">
        <v>5.4018732130388685</v>
      </c>
      <c r="E87" s="70">
        <v>1.6660365830134367</v>
      </c>
      <c r="F87" s="70">
        <v>-3.6720110522988563</v>
      </c>
      <c r="G87" s="70">
        <v>10.720651843325285</v>
      </c>
      <c r="H87" s="70">
        <v>0.22906710499479743</v>
      </c>
      <c r="I87" s="70">
        <v>2.4526430932762793</v>
      </c>
      <c r="J87" s="70">
        <v>-1.7018264644829202</v>
      </c>
      <c r="K87" s="70">
        <v>10.753509898043106</v>
      </c>
      <c r="L87" s="73">
        <v>4.2185165066342449</v>
      </c>
      <c r="M87" s="70">
        <v>-3.3031761189160136</v>
      </c>
      <c r="N87" s="70">
        <v>11.252853801744376</v>
      </c>
      <c r="O87" s="73">
        <v>-1.371377114598701</v>
      </c>
      <c r="P87" s="74">
        <f t="shared" si="9"/>
        <v>-9.7389689515749041</v>
      </c>
      <c r="Q87" s="74">
        <f t="shared" si="10"/>
        <v>7.573914542561667</v>
      </c>
      <c r="R87" s="74">
        <f t="shared" si="11"/>
        <v>28.350447571424894</v>
      </c>
      <c r="S87" s="74">
        <f t="shared" si="12"/>
        <v>-8.220483891102262</v>
      </c>
      <c r="T87" s="74"/>
      <c r="U87" s="64" t="s">
        <v>76</v>
      </c>
      <c r="V87" s="66"/>
    </row>
    <row r="88" spans="1:32">
      <c r="A88" s="59"/>
      <c r="B88" s="60" t="s">
        <v>79</v>
      </c>
      <c r="C88" s="70">
        <v>137.92324963193869</v>
      </c>
      <c r="D88" s="70">
        <v>-15.570260308741723</v>
      </c>
      <c r="E88" s="70">
        <v>-17.328916796455658</v>
      </c>
      <c r="F88" s="70">
        <v>-2.3048698784027977</v>
      </c>
      <c r="G88" s="70">
        <v>27.244381803183316</v>
      </c>
      <c r="H88" s="70">
        <v>-20.358951753191675</v>
      </c>
      <c r="I88" s="70">
        <v>-14.15428010335593</v>
      </c>
      <c r="J88" s="70">
        <v>13.427825272668144</v>
      </c>
      <c r="K88" s="70">
        <v>15.157223114020795</v>
      </c>
      <c r="L88" s="70">
        <v>1.8301585843554449</v>
      </c>
      <c r="M88" s="70">
        <v>-8.4117431815101469</v>
      </c>
      <c r="N88" s="70">
        <v>13.003351772860727</v>
      </c>
      <c r="O88" s="70">
        <v>14.672912446874093</v>
      </c>
      <c r="P88" s="75">
        <f t="shared" si="9"/>
        <v>-3.8693533463296887</v>
      </c>
      <c r="Q88" s="75">
        <f t="shared" si="10"/>
        <v>4.2249096992633497</v>
      </c>
      <c r="R88" s="75">
        <f t="shared" si="11"/>
        <v>1.7395404221390862</v>
      </c>
      <c r="S88" s="75">
        <f t="shared" si="12"/>
        <v>-12.106546273353729</v>
      </c>
      <c r="T88" s="75"/>
      <c r="U88" s="64" t="s">
        <v>78</v>
      </c>
      <c r="V88" s="66"/>
    </row>
    <row r="89" spans="1:32">
      <c r="A89" s="130" t="s">
        <v>81</v>
      </c>
      <c r="B89" s="131"/>
      <c r="C89" s="70">
        <v>-5.2922024289820939</v>
      </c>
      <c r="D89" s="70">
        <v>-2.8431932352098386</v>
      </c>
      <c r="E89" s="70">
        <v>0.97184189986884917</v>
      </c>
      <c r="F89" s="70">
        <v>3.6357360227938784E-2</v>
      </c>
      <c r="G89" s="70">
        <v>-5.9073209695403079</v>
      </c>
      <c r="H89" s="70">
        <v>-23.764949292835354</v>
      </c>
      <c r="I89" s="70">
        <v>9.0922442986650225</v>
      </c>
      <c r="J89" s="70">
        <v>7.5300991972239331</v>
      </c>
      <c r="K89" s="70">
        <v>10.029292808663399</v>
      </c>
      <c r="L89" s="70">
        <v>5.4031237658196574</v>
      </c>
      <c r="M89" s="70">
        <v>11.847601072389253</v>
      </c>
      <c r="N89" s="70">
        <v>-8.7439300578585621E-2</v>
      </c>
      <c r="O89" s="70">
        <v>13.142308590128394</v>
      </c>
      <c r="P89" s="75">
        <f t="shared" si="9"/>
        <v>9.7649732257945061</v>
      </c>
      <c r="Q89" s="75">
        <f t="shared" si="10"/>
        <v>6.2617297689089071</v>
      </c>
      <c r="R89" s="75">
        <f t="shared" si="11"/>
        <v>-5.2159006351527211</v>
      </c>
      <c r="S89" s="99">
        <f t="shared" si="12"/>
        <v>-9.9622161311041424</v>
      </c>
      <c r="T89" s="99"/>
      <c r="U89" s="135" t="s">
        <v>80</v>
      </c>
      <c r="V89" s="136"/>
    </row>
    <row r="90" spans="1:32">
      <c r="A90" s="86"/>
      <c r="B90" s="90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91"/>
      <c r="V90" s="92"/>
    </row>
    <row r="91" spans="1:32">
      <c r="B91" s="31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32"/>
      <c r="V91" s="33"/>
    </row>
    <row r="92" spans="1:32" ht="16.5">
      <c r="I92" s="137" t="s">
        <v>127</v>
      </c>
      <c r="J92" s="137"/>
      <c r="K92" s="137"/>
      <c r="L92" s="137"/>
    </row>
    <row r="93" spans="1:32" ht="16.5" customHeight="1">
      <c r="A93" s="57" t="s">
        <v>144</v>
      </c>
      <c r="B93" s="46"/>
      <c r="C93" s="46"/>
      <c r="I93" s="137"/>
      <c r="J93" s="137"/>
      <c r="K93" s="137"/>
      <c r="L93" s="137"/>
      <c r="M93" s="138" t="s">
        <v>151</v>
      </c>
      <c r="N93" s="138"/>
      <c r="O93" s="138"/>
      <c r="P93" s="138"/>
      <c r="Q93" s="138"/>
      <c r="R93" s="138"/>
      <c r="S93" s="138"/>
      <c r="T93" s="138"/>
      <c r="U93" s="138"/>
      <c r="V93" s="138"/>
    </row>
    <row r="94" spans="1:32" ht="16.5" customHeight="1">
      <c r="A94" s="57" t="s">
        <v>139</v>
      </c>
      <c r="B94" s="43"/>
      <c r="C94" s="44"/>
      <c r="D94" s="44"/>
      <c r="O94" s="138" t="s">
        <v>141</v>
      </c>
      <c r="P94" s="138"/>
      <c r="Q94" s="138"/>
      <c r="R94" s="138"/>
      <c r="S94" s="138"/>
      <c r="T94" s="138"/>
      <c r="U94" s="138"/>
      <c r="V94" s="138"/>
    </row>
    <row r="95" spans="1:32" ht="16.5">
      <c r="A95" s="45"/>
      <c r="B95" s="45"/>
    </row>
    <row r="96" spans="1:32">
      <c r="A96" s="34"/>
      <c r="B96" s="34"/>
      <c r="C96" s="134">
        <v>2019</v>
      </c>
      <c r="D96" s="134"/>
      <c r="E96" s="134"/>
      <c r="F96" s="134"/>
      <c r="G96" s="134">
        <v>2020</v>
      </c>
      <c r="H96" s="134"/>
      <c r="I96" s="134"/>
      <c r="J96" s="134"/>
      <c r="K96" s="134">
        <v>2021</v>
      </c>
      <c r="L96" s="134"/>
      <c r="M96" s="134"/>
      <c r="N96" s="134"/>
      <c r="O96" s="134" t="s">
        <v>2</v>
      </c>
      <c r="P96" s="134"/>
      <c r="Q96" s="134"/>
      <c r="R96" s="35"/>
      <c r="S96" s="35">
        <v>2023</v>
      </c>
      <c r="T96" s="35"/>
      <c r="U96" s="34"/>
      <c r="V96" s="36"/>
    </row>
    <row r="97" spans="1:22" ht="25.5">
      <c r="A97" s="37" t="s">
        <v>10</v>
      </c>
      <c r="B97" s="38" t="s">
        <v>9</v>
      </c>
      <c r="C97" s="38" t="s">
        <v>3</v>
      </c>
      <c r="D97" s="38" t="s">
        <v>4</v>
      </c>
      <c r="E97" s="38" t="s">
        <v>5</v>
      </c>
      <c r="F97" s="38" t="s">
        <v>6</v>
      </c>
      <c r="G97" s="38" t="s">
        <v>3</v>
      </c>
      <c r="H97" s="38" t="s">
        <v>4</v>
      </c>
      <c r="I97" s="38" t="s">
        <v>5</v>
      </c>
      <c r="J97" s="38" t="s">
        <v>6</v>
      </c>
      <c r="K97" s="38" t="s">
        <v>3</v>
      </c>
      <c r="L97" s="38" t="s">
        <v>4</v>
      </c>
      <c r="M97" s="38" t="s">
        <v>5</v>
      </c>
      <c r="N97" s="38" t="s">
        <v>6</v>
      </c>
      <c r="O97" s="38" t="s">
        <v>3</v>
      </c>
      <c r="P97" s="38" t="s">
        <v>4</v>
      </c>
      <c r="Q97" s="38" t="s">
        <v>5</v>
      </c>
      <c r="R97" s="38" t="s">
        <v>6</v>
      </c>
      <c r="S97" s="38" t="s">
        <v>3</v>
      </c>
      <c r="T97" s="38" t="s">
        <v>4</v>
      </c>
      <c r="U97" s="39" t="s">
        <v>8</v>
      </c>
      <c r="V97" s="39" t="s">
        <v>7</v>
      </c>
    </row>
    <row r="98" spans="1:22">
      <c r="A98" s="59" t="s">
        <v>14</v>
      </c>
      <c r="B98" s="60" t="s">
        <v>13</v>
      </c>
      <c r="C98" s="70">
        <f>C14/$C$33*100</f>
        <v>0.25635835801069856</v>
      </c>
      <c r="D98" s="70">
        <f>D14/$D$33*100</f>
        <v>0.26099313614415681</v>
      </c>
      <c r="E98" s="70">
        <f>E14/$E$33*100</f>
        <v>0.26010277560980283</v>
      </c>
      <c r="F98" s="70">
        <f>F14/$F$33*100</f>
        <v>0.26264611830126305</v>
      </c>
      <c r="G98" s="70">
        <f>G14/$G$33*100</f>
        <v>0.30270447747934387</v>
      </c>
      <c r="H98" s="70">
        <f>H14/$H$33*100</f>
        <v>0.39847549721478848</v>
      </c>
      <c r="I98" s="70">
        <f>I14/$I$33*100</f>
        <v>0.35406273539589267</v>
      </c>
      <c r="J98" s="70">
        <f>J14/$J$33*100</f>
        <v>0.31390355771594564</v>
      </c>
      <c r="K98" s="70">
        <f>K14/$K$33*100</f>
        <v>0.31828488525297394</v>
      </c>
      <c r="L98" s="71">
        <f>L14/$L$33*100</f>
        <v>0.31023811167169357</v>
      </c>
      <c r="M98" s="70">
        <f>M14/$M$33*100</f>
        <v>0.27597987505555355</v>
      </c>
      <c r="N98" s="70">
        <f>N14/$N$33*100</f>
        <v>0.29275059228711092</v>
      </c>
      <c r="O98" s="71">
        <f>O14/$O$33*100</f>
        <v>0.28268813508402801</v>
      </c>
      <c r="P98" s="72">
        <f>P14/$P$33*100</f>
        <v>0.25410790676089412</v>
      </c>
      <c r="Q98" s="72">
        <f>Q14/$Q$33*100</f>
        <v>0.24918194388032455</v>
      </c>
      <c r="R98" s="72">
        <f>R14/$R$33*100</f>
        <v>0.24078716926841681</v>
      </c>
      <c r="S98" s="72">
        <f>S14/$S$33*100</f>
        <v>0.28644489825869174</v>
      </c>
      <c r="T98" s="72">
        <f>T14/$T$33*100</f>
        <v>0.29132708481976977</v>
      </c>
      <c r="U98" s="64" t="s">
        <v>12</v>
      </c>
      <c r="V98" s="82" t="s">
        <v>11</v>
      </c>
    </row>
    <row r="99" spans="1:22">
      <c r="A99" s="59" t="s">
        <v>18</v>
      </c>
      <c r="B99" s="60" t="s">
        <v>17</v>
      </c>
      <c r="C99" s="70">
        <f t="shared" ref="C99:C117" si="13">C15/$C$33*100</f>
        <v>37.507901702378618</v>
      </c>
      <c r="D99" s="70">
        <f t="shared" ref="D99:D117" si="14">D15/$D$33*100</f>
        <v>35.897211910979593</v>
      </c>
      <c r="E99" s="70">
        <f t="shared" ref="E99:E117" si="15">E15/$E$33*100</f>
        <v>35.28258933455399</v>
      </c>
      <c r="F99" s="70">
        <f t="shared" ref="F99:F117" si="16">F15/$F$33*100</f>
        <v>34.161388800750466</v>
      </c>
      <c r="G99" s="70">
        <f t="shared" ref="G99:G117" si="17">G15/$G$33*100</f>
        <v>34.235398834286265</v>
      </c>
      <c r="H99" s="70">
        <f t="shared" ref="H99:H117" si="18">H15/$H$33*100</f>
        <v>24.547876191971255</v>
      </c>
      <c r="I99" s="70">
        <f t="shared" ref="I99:I117" si="19">I15/$I$33*100</f>
        <v>26.86930182783248</v>
      </c>
      <c r="J99" s="70">
        <f t="shared" ref="J99:J117" si="20">J15/$J$33*100</f>
        <v>28.850090940921781</v>
      </c>
      <c r="K99" s="70">
        <f t="shared" ref="K99:K117" si="21">K15/$K$33*100</f>
        <v>34.933518379211193</v>
      </c>
      <c r="L99" s="71">
        <f t="shared" ref="L99:L117" si="22">L15/$L$33*100</f>
        <v>36.747796539266396</v>
      </c>
      <c r="M99" s="70">
        <f t="shared" ref="M99:M117" si="23">M15/$M$33*100</f>
        <v>38.790808895309915</v>
      </c>
      <c r="N99" s="70">
        <f t="shared" ref="N99:N117" si="24">N15/$N$33*100</f>
        <v>36.437515004971992</v>
      </c>
      <c r="O99" s="71">
        <f t="shared" ref="O99:O117" si="25">O15/$O$33*100</f>
        <v>42.765647620673001</v>
      </c>
      <c r="P99" s="72">
        <f t="shared" ref="P99:P117" si="26">P15/$P$33*100</f>
        <v>45.403875514962003</v>
      </c>
      <c r="Q99" s="72">
        <f t="shared" ref="Q99:Q117" si="27">Q15/$Q$33*100</f>
        <v>46.506859376971683</v>
      </c>
      <c r="R99" s="72">
        <f t="shared" ref="R99:R117" si="28">R15/$R$33*100</f>
        <v>41.937053816816587</v>
      </c>
      <c r="S99" s="72">
        <f t="shared" ref="S99:S117" si="29">S15/$S$33*100</f>
        <v>41.043274419619621</v>
      </c>
      <c r="T99" s="72">
        <f t="shared" ref="T99:T117" si="30">T15/$T$33*100</f>
        <v>39.785049079107367</v>
      </c>
      <c r="U99" s="64" t="s">
        <v>16</v>
      </c>
      <c r="V99" s="82" t="s">
        <v>15</v>
      </c>
    </row>
    <row r="100" spans="1:22">
      <c r="A100" s="59" t="s">
        <v>22</v>
      </c>
      <c r="B100" s="60" t="s">
        <v>21</v>
      </c>
      <c r="C100" s="70">
        <f t="shared" si="13"/>
        <v>7.6651113666553989</v>
      </c>
      <c r="D100" s="70">
        <f t="shared" si="14"/>
        <v>8.375129739473044</v>
      </c>
      <c r="E100" s="70">
        <f t="shared" si="15"/>
        <v>8.8417428352580565</v>
      </c>
      <c r="F100" s="70">
        <f t="shared" si="16"/>
        <v>8.465598463826618</v>
      </c>
      <c r="G100" s="70">
        <f t="shared" si="17"/>
        <v>7.8920755779915215</v>
      </c>
      <c r="H100" s="70">
        <f t="shared" si="18"/>
        <v>7.5175420579312533</v>
      </c>
      <c r="I100" s="70">
        <f t="shared" si="19"/>
        <v>7.9478758374146166</v>
      </c>
      <c r="J100" s="70">
        <f t="shared" si="20"/>
        <v>8.2342924016169317</v>
      </c>
      <c r="K100" s="70">
        <f t="shared" si="21"/>
        <v>8.0968597307936978</v>
      </c>
      <c r="L100" s="71">
        <f t="shared" si="22"/>
        <v>9.2007393833136124</v>
      </c>
      <c r="M100" s="70">
        <f t="shared" si="23"/>
        <v>9.0677491729813688</v>
      </c>
      <c r="N100" s="70">
        <f t="shared" si="24"/>
        <v>8.6274042370821959</v>
      </c>
      <c r="O100" s="71">
        <f t="shared" si="25"/>
        <v>8.8299608455960445</v>
      </c>
      <c r="P100" s="72">
        <f t="shared" si="26"/>
        <v>10.824512085511131</v>
      </c>
      <c r="Q100" s="72">
        <f t="shared" si="27"/>
        <v>8.7588065996790228</v>
      </c>
      <c r="R100" s="72">
        <f t="shared" si="28"/>
        <v>8.6394896541802897</v>
      </c>
      <c r="S100" s="72">
        <f t="shared" si="29"/>
        <v>9.0973745268610493</v>
      </c>
      <c r="T100" s="72">
        <f t="shared" si="30"/>
        <v>8.6289637664253753</v>
      </c>
      <c r="U100" s="64" t="s">
        <v>20</v>
      </c>
      <c r="V100" s="83" t="s">
        <v>19</v>
      </c>
    </row>
    <row r="101" spans="1:22" ht="60">
      <c r="A101" s="59" t="s">
        <v>26</v>
      </c>
      <c r="B101" s="60" t="s">
        <v>25</v>
      </c>
      <c r="C101" s="70">
        <f t="shared" si="13"/>
        <v>0.7879747971089911</v>
      </c>
      <c r="D101" s="70">
        <f t="shared" si="14"/>
        <v>0.9653743381893074</v>
      </c>
      <c r="E101" s="70">
        <f t="shared" si="15"/>
        <v>1.044443913471014</v>
      </c>
      <c r="F101" s="70">
        <f t="shared" si="16"/>
        <v>0.87766102601545426</v>
      </c>
      <c r="G101" s="70">
        <f t="shared" si="17"/>
        <v>0.96753062756833663</v>
      </c>
      <c r="H101" s="70">
        <f t="shared" si="18"/>
        <v>1.2598992715961939</v>
      </c>
      <c r="I101" s="70">
        <f t="shared" si="19"/>
        <v>1.3643598146251454</v>
      </c>
      <c r="J101" s="70">
        <f t="shared" si="20"/>
        <v>1.0669411306640442</v>
      </c>
      <c r="K101" s="70">
        <f t="shared" si="21"/>
        <v>1.0260201627524672</v>
      </c>
      <c r="L101" s="71">
        <f t="shared" si="22"/>
        <v>1.0580005689433574</v>
      </c>
      <c r="M101" s="70">
        <f t="shared" si="23"/>
        <v>1.0791626414874955</v>
      </c>
      <c r="N101" s="70">
        <f t="shared" si="24"/>
        <v>0.83224000752480598</v>
      </c>
      <c r="O101" s="71">
        <f t="shared" si="25"/>
        <v>0.77841541869565234</v>
      </c>
      <c r="P101" s="72">
        <f t="shared" si="26"/>
        <v>0.77732862170809713</v>
      </c>
      <c r="Q101" s="72">
        <f t="shared" si="27"/>
        <v>0.85207990204302797</v>
      </c>
      <c r="R101" s="72">
        <f t="shared" si="28"/>
        <v>0.7526972538112906</v>
      </c>
      <c r="S101" s="72">
        <f t="shared" si="29"/>
        <v>0.81190628730845293</v>
      </c>
      <c r="T101" s="72">
        <f t="shared" si="30"/>
        <v>1.0049896383296009</v>
      </c>
      <c r="U101" s="64" t="s">
        <v>24</v>
      </c>
      <c r="V101" s="83" t="s">
        <v>23</v>
      </c>
    </row>
    <row r="102" spans="1:22">
      <c r="A102" s="59" t="s">
        <v>30</v>
      </c>
      <c r="B102" s="60" t="s">
        <v>29</v>
      </c>
      <c r="C102" s="70">
        <f t="shared" si="13"/>
        <v>12.530974880845172</v>
      </c>
      <c r="D102" s="70">
        <f t="shared" si="14"/>
        <v>12.313676907292804</v>
      </c>
      <c r="E102" s="70">
        <f t="shared" si="15"/>
        <v>11.749905333365575</v>
      </c>
      <c r="F102" s="70">
        <f t="shared" si="16"/>
        <v>12.170148775690064</v>
      </c>
      <c r="G102" s="70">
        <f t="shared" si="17"/>
        <v>13.256281314128454</v>
      </c>
      <c r="H102" s="70">
        <f t="shared" si="18"/>
        <v>16.315736177466274</v>
      </c>
      <c r="I102" s="70">
        <f t="shared" si="19"/>
        <v>13.906901972059696</v>
      </c>
      <c r="J102" s="70">
        <f t="shared" si="20"/>
        <v>14.072254554037752</v>
      </c>
      <c r="K102" s="70">
        <f t="shared" si="21"/>
        <v>13.502233989575974</v>
      </c>
      <c r="L102" s="71">
        <f t="shared" si="22"/>
        <v>13.777433121726073</v>
      </c>
      <c r="M102" s="70">
        <f t="shared" si="23"/>
        <v>12.615678178443797</v>
      </c>
      <c r="N102" s="70">
        <f t="shared" si="24"/>
        <v>13.858909937679961</v>
      </c>
      <c r="O102" s="71">
        <f t="shared" si="25"/>
        <v>12.026645971054691</v>
      </c>
      <c r="P102" s="72">
        <f t="shared" si="26"/>
        <v>10.85815507931731</v>
      </c>
      <c r="Q102" s="72">
        <f t="shared" si="27"/>
        <v>11.307008099134704</v>
      </c>
      <c r="R102" s="72">
        <f t="shared" si="28"/>
        <v>10.508464466057442</v>
      </c>
      <c r="S102" s="72">
        <f t="shared" si="29"/>
        <v>10.936852899293516</v>
      </c>
      <c r="T102" s="72">
        <f t="shared" si="30"/>
        <v>11.778982009304329</v>
      </c>
      <c r="U102" s="64" t="s">
        <v>28</v>
      </c>
      <c r="V102" s="82" t="s">
        <v>27</v>
      </c>
    </row>
    <row r="103" spans="1:22" ht="45">
      <c r="A103" s="59" t="s">
        <v>34</v>
      </c>
      <c r="B103" s="60" t="s">
        <v>33</v>
      </c>
      <c r="C103" s="70">
        <f t="shared" si="13"/>
        <v>7.044995046373054</v>
      </c>
      <c r="D103" s="70">
        <f t="shared" si="14"/>
        <v>7.2174149080335388</v>
      </c>
      <c r="E103" s="70">
        <f t="shared" si="15"/>
        <v>8.2546776190332203</v>
      </c>
      <c r="F103" s="70">
        <f t="shared" si="16"/>
        <v>8.6843692992822206</v>
      </c>
      <c r="G103" s="70">
        <f t="shared" si="17"/>
        <v>7.3458658321288395</v>
      </c>
      <c r="H103" s="70">
        <f t="shared" si="18"/>
        <v>6.4379819024029326</v>
      </c>
      <c r="I103" s="70">
        <f t="shared" si="19"/>
        <v>9.8653032421269859</v>
      </c>
      <c r="J103" s="70">
        <f t="shared" si="20"/>
        <v>9.8242982472626625</v>
      </c>
      <c r="K103" s="70">
        <f t="shared" si="21"/>
        <v>7.6200546666507494</v>
      </c>
      <c r="L103" s="71">
        <f t="shared" si="22"/>
        <v>6.3148402366769982</v>
      </c>
      <c r="M103" s="70">
        <f t="shared" si="23"/>
        <v>7.275570039359355</v>
      </c>
      <c r="N103" s="70">
        <f t="shared" si="24"/>
        <v>7.885416649205669</v>
      </c>
      <c r="O103" s="71">
        <f t="shared" si="25"/>
        <v>6.2584841946399141</v>
      </c>
      <c r="P103" s="72">
        <f t="shared" si="26"/>
        <v>5.5460028407490443</v>
      </c>
      <c r="Q103" s="72">
        <f t="shared" si="27"/>
        <v>6.1966655039947591</v>
      </c>
      <c r="R103" s="72">
        <f t="shared" si="28"/>
        <v>7.3965745781697017</v>
      </c>
      <c r="S103" s="72">
        <f t="shared" si="29"/>
        <v>6.4530306400274755</v>
      </c>
      <c r="T103" s="72">
        <f t="shared" si="30"/>
        <v>6.2266499148101833</v>
      </c>
      <c r="U103" s="64" t="s">
        <v>32</v>
      </c>
      <c r="V103" s="82" t="s">
        <v>31</v>
      </c>
    </row>
    <row r="104" spans="1:22">
      <c r="A104" s="59" t="s">
        <v>38</v>
      </c>
      <c r="B104" s="60" t="s">
        <v>37</v>
      </c>
      <c r="C104" s="70">
        <f t="shared" si="13"/>
        <v>4.1657801192094599</v>
      </c>
      <c r="D104" s="70">
        <f t="shared" si="14"/>
        <v>4.2501488793378259</v>
      </c>
      <c r="E104" s="70">
        <f t="shared" si="15"/>
        <v>4.3589226884208898</v>
      </c>
      <c r="F104" s="70">
        <f t="shared" si="16"/>
        <v>4.217953839175359</v>
      </c>
      <c r="G104" s="70">
        <f t="shared" si="17"/>
        <v>4.5564621891909196</v>
      </c>
      <c r="H104" s="70">
        <f t="shared" si="18"/>
        <v>4.1729544330874351</v>
      </c>
      <c r="I104" s="70">
        <f t="shared" si="19"/>
        <v>3.6820480712318373</v>
      </c>
      <c r="J104" s="70">
        <f t="shared" si="20"/>
        <v>3.805889712888729</v>
      </c>
      <c r="K104" s="70">
        <f t="shared" si="21"/>
        <v>4.0124720100188185</v>
      </c>
      <c r="L104" s="71">
        <f t="shared" si="22"/>
        <v>4.0203110713695454</v>
      </c>
      <c r="M104" s="70">
        <f t="shared" si="23"/>
        <v>3.8946492554394205</v>
      </c>
      <c r="N104" s="70">
        <f t="shared" si="24"/>
        <v>4.3081316116070667</v>
      </c>
      <c r="O104" s="71">
        <f t="shared" si="25"/>
        <v>4.3640845388039047</v>
      </c>
      <c r="P104" s="72">
        <f t="shared" si="26"/>
        <v>4.2534203049351378</v>
      </c>
      <c r="Q104" s="72">
        <f t="shared" si="27"/>
        <v>4.1215427721851272</v>
      </c>
      <c r="R104" s="72">
        <f t="shared" si="28"/>
        <v>4.3058915695396234</v>
      </c>
      <c r="S104" s="72">
        <f t="shared" si="29"/>
        <v>4.9115557277268307</v>
      </c>
      <c r="T104" s="72">
        <f t="shared" si="30"/>
        <v>4.9799738816785375</v>
      </c>
      <c r="U104" s="64" t="s">
        <v>36</v>
      </c>
      <c r="V104" s="83" t="s">
        <v>35</v>
      </c>
    </row>
    <row r="105" spans="1:22" ht="24">
      <c r="A105" s="59" t="s">
        <v>42</v>
      </c>
      <c r="B105" s="60" t="s">
        <v>41</v>
      </c>
      <c r="C105" s="70">
        <f t="shared" si="13"/>
        <v>0.74824024912862985</v>
      </c>
      <c r="D105" s="70">
        <f t="shared" si="14"/>
        <v>0.83886192217966205</v>
      </c>
      <c r="E105" s="70">
        <f t="shared" si="15"/>
        <v>0.9064294876628598</v>
      </c>
      <c r="F105" s="70">
        <f t="shared" si="16"/>
        <v>0.97699799232888918</v>
      </c>
      <c r="G105" s="70">
        <f t="shared" si="17"/>
        <v>0.81216905731602074</v>
      </c>
      <c r="H105" s="70">
        <f t="shared" si="18"/>
        <v>0.69599116959150642</v>
      </c>
      <c r="I105" s="70">
        <f t="shared" si="19"/>
        <v>1.0298695414948313</v>
      </c>
      <c r="J105" s="70">
        <f t="shared" si="20"/>
        <v>1.0571185318398857</v>
      </c>
      <c r="K105" s="70">
        <f t="shared" si="21"/>
        <v>0.88515127212088485</v>
      </c>
      <c r="L105" s="71">
        <f t="shared" si="22"/>
        <v>0.7592523465707165</v>
      </c>
      <c r="M105" s="70">
        <f t="shared" si="23"/>
        <v>0.95345322720658454</v>
      </c>
      <c r="N105" s="70">
        <f t="shared" si="24"/>
        <v>1.0044489112845501</v>
      </c>
      <c r="O105" s="71">
        <f t="shared" si="25"/>
        <v>0.70563803226443511</v>
      </c>
      <c r="P105" s="72">
        <f t="shared" si="26"/>
        <v>0.56667381210498446</v>
      </c>
      <c r="Q105" s="72">
        <f t="shared" si="27"/>
        <v>0.75372053533232131</v>
      </c>
      <c r="R105" s="72">
        <f t="shared" si="28"/>
        <v>1.283006795393971</v>
      </c>
      <c r="S105" s="72">
        <f t="shared" si="29"/>
        <v>0.84903028981124973</v>
      </c>
      <c r="T105" s="72">
        <f t="shared" si="30"/>
        <v>0.74773015467063186</v>
      </c>
      <c r="U105" s="64" t="s">
        <v>40</v>
      </c>
      <c r="V105" s="83" t="s">
        <v>39</v>
      </c>
    </row>
    <row r="106" spans="1:22">
      <c r="A106" s="59" t="s">
        <v>46</v>
      </c>
      <c r="B106" s="60" t="s">
        <v>45</v>
      </c>
      <c r="C106" s="70">
        <f t="shared" si="13"/>
        <v>1.4825102011663633</v>
      </c>
      <c r="D106" s="70">
        <f t="shared" si="14"/>
        <v>1.4506199099557118</v>
      </c>
      <c r="E106" s="70">
        <f t="shared" si="15"/>
        <v>1.5766451232907182</v>
      </c>
      <c r="F106" s="70">
        <f t="shared" si="16"/>
        <v>1.4282791568995443</v>
      </c>
      <c r="G106" s="70">
        <f t="shared" si="17"/>
        <v>1.6049355471435482</v>
      </c>
      <c r="H106" s="70">
        <f t="shared" si="18"/>
        <v>1.9342149624053202</v>
      </c>
      <c r="I106" s="70">
        <f t="shared" si="19"/>
        <v>2.0305953472473148</v>
      </c>
      <c r="J106" s="70">
        <f t="shared" si="20"/>
        <v>1.7666166037430462</v>
      </c>
      <c r="K106" s="70">
        <f t="shared" si="21"/>
        <v>1.6499505054032839</v>
      </c>
      <c r="L106" s="71">
        <f t="shared" si="22"/>
        <v>1.5457377156258771</v>
      </c>
      <c r="M106" s="70">
        <f t="shared" si="23"/>
        <v>1.4943182645875024</v>
      </c>
      <c r="N106" s="70">
        <f t="shared" si="24"/>
        <v>1.6090356734473652</v>
      </c>
      <c r="O106" s="71">
        <f t="shared" si="25"/>
        <v>1.3898280924720965</v>
      </c>
      <c r="P106" s="72">
        <f t="shared" si="26"/>
        <v>1.1981158765403561</v>
      </c>
      <c r="Q106" s="72">
        <f t="shared" si="27"/>
        <v>1.3098585357955006</v>
      </c>
      <c r="R106" s="72">
        <f t="shared" si="28"/>
        <v>1.4282746967302191</v>
      </c>
      <c r="S106" s="72">
        <f t="shared" si="29"/>
        <v>1.4571352034622871</v>
      </c>
      <c r="T106" s="72">
        <f t="shared" si="30"/>
        <v>1.41921248555158</v>
      </c>
      <c r="U106" s="64" t="s">
        <v>44</v>
      </c>
      <c r="V106" s="82" t="s">
        <v>43</v>
      </c>
    </row>
    <row r="107" spans="1:22">
      <c r="A107" s="59" t="s">
        <v>50</v>
      </c>
      <c r="B107" s="60" t="s">
        <v>49</v>
      </c>
      <c r="C107" s="70">
        <f t="shared" si="13"/>
        <v>8.0567373690389292</v>
      </c>
      <c r="D107" s="70">
        <f t="shared" si="14"/>
        <v>7.9694489853484596</v>
      </c>
      <c r="E107" s="70">
        <f t="shared" si="15"/>
        <v>7.7692443569255323</v>
      </c>
      <c r="F107" s="70">
        <f t="shared" si="16"/>
        <v>8.6123439996493865</v>
      </c>
      <c r="G107" s="70">
        <f t="shared" si="17"/>
        <v>8.8879555670583912</v>
      </c>
      <c r="H107" s="70">
        <f t="shared" si="18"/>
        <v>11.044316694538795</v>
      </c>
      <c r="I107" s="70">
        <f t="shared" si="19"/>
        <v>10.600340286079716</v>
      </c>
      <c r="J107" s="70">
        <f t="shared" si="20"/>
        <v>10.480556637815887</v>
      </c>
      <c r="K107" s="70">
        <f t="shared" si="21"/>
        <v>10.31964892844772</v>
      </c>
      <c r="L107" s="71">
        <f t="shared" si="22"/>
        <v>9.6706320330407713</v>
      </c>
      <c r="M107" s="70">
        <f t="shared" si="23"/>
        <v>8.7706428455745655</v>
      </c>
      <c r="N107" s="70">
        <f t="shared" si="24"/>
        <v>9.7942803459353112</v>
      </c>
      <c r="O107" s="71">
        <f t="shared" si="25"/>
        <v>8.7736492116304543</v>
      </c>
      <c r="P107" s="72">
        <f t="shared" si="26"/>
        <v>6.7848941555913322</v>
      </c>
      <c r="Q107" s="72">
        <f t="shared" si="27"/>
        <v>6.979583755688612</v>
      </c>
      <c r="R107" s="72">
        <f t="shared" si="28"/>
        <v>10.310944160612255</v>
      </c>
      <c r="S107" s="72">
        <f t="shared" si="29"/>
        <v>9.817303739615344</v>
      </c>
      <c r="T107" s="72">
        <f t="shared" si="30"/>
        <v>9.692213032390594</v>
      </c>
      <c r="U107" s="64" t="s">
        <v>48</v>
      </c>
      <c r="V107" s="82" t="s">
        <v>47</v>
      </c>
    </row>
    <row r="108" spans="1:22">
      <c r="A108" s="59" t="s">
        <v>54</v>
      </c>
      <c r="B108" s="60" t="s">
        <v>53</v>
      </c>
      <c r="C108" s="70">
        <f t="shared" si="13"/>
        <v>6.2191648472941656</v>
      </c>
      <c r="D108" s="70">
        <f t="shared" si="14"/>
        <v>6.3773476579509571</v>
      </c>
      <c r="E108" s="70">
        <f t="shared" si="15"/>
        <v>6.597504963337478</v>
      </c>
      <c r="F108" s="70">
        <f t="shared" si="16"/>
        <v>6.6181876446675298</v>
      </c>
      <c r="G108" s="70">
        <f t="shared" si="17"/>
        <v>6.4073276507578854</v>
      </c>
      <c r="H108" s="70">
        <f t="shared" si="18"/>
        <v>8.4724714242880648</v>
      </c>
      <c r="I108" s="70">
        <f t="shared" si="19"/>
        <v>8.1991955378033339</v>
      </c>
      <c r="J108" s="70">
        <f t="shared" si="20"/>
        <v>7.362154902285484</v>
      </c>
      <c r="K108" s="70">
        <f t="shared" si="21"/>
        <v>6.1610794205531612</v>
      </c>
      <c r="L108" s="71">
        <f t="shared" si="22"/>
        <v>5.958810728308257</v>
      </c>
      <c r="M108" s="70">
        <f t="shared" si="23"/>
        <v>5.6446600479079265</v>
      </c>
      <c r="N108" s="70">
        <f t="shared" si="24"/>
        <v>5.6314500881174814</v>
      </c>
      <c r="O108" s="71">
        <f t="shared" si="25"/>
        <v>4.9921156124228068</v>
      </c>
      <c r="P108" s="72">
        <f t="shared" si="26"/>
        <v>4.9410599190945188</v>
      </c>
      <c r="Q108" s="72">
        <f t="shared" si="27"/>
        <v>4.8155713438279486</v>
      </c>
      <c r="R108" s="72">
        <f t="shared" si="28"/>
        <v>5.7295977562301683</v>
      </c>
      <c r="S108" s="72">
        <f t="shared" si="29"/>
        <v>5.949430546092751</v>
      </c>
      <c r="T108" s="72">
        <f t="shared" si="30"/>
        <v>6.5214503601516665</v>
      </c>
      <c r="U108" s="64" t="s">
        <v>52</v>
      </c>
      <c r="V108" s="83" t="s">
        <v>51</v>
      </c>
    </row>
    <row r="109" spans="1:22" ht="45">
      <c r="A109" s="59" t="s">
        <v>58</v>
      </c>
      <c r="B109" s="60" t="s">
        <v>57</v>
      </c>
      <c r="C109" s="70">
        <f t="shared" si="13"/>
        <v>3.3900964147615156</v>
      </c>
      <c r="D109" s="70">
        <f t="shared" si="14"/>
        <v>3.3723792542814457</v>
      </c>
      <c r="E109" s="70">
        <f t="shared" si="15"/>
        <v>3.0212122102026431</v>
      </c>
      <c r="F109" s="70">
        <f t="shared" si="16"/>
        <v>3.2879476467790796</v>
      </c>
      <c r="G109" s="70">
        <f t="shared" si="17"/>
        <v>3.57745250328824</v>
      </c>
      <c r="H109" s="70">
        <f t="shared" si="18"/>
        <v>4.1750608241006129</v>
      </c>
      <c r="I109" s="70">
        <f t="shared" si="19"/>
        <v>3.5087338999293083</v>
      </c>
      <c r="J109" s="70">
        <f t="shared" si="20"/>
        <v>3.4708463039976634</v>
      </c>
      <c r="K109" s="70">
        <f t="shared" si="21"/>
        <v>3.501876538550813</v>
      </c>
      <c r="L109" s="71">
        <f t="shared" si="22"/>
        <v>3.2418756525552888</v>
      </c>
      <c r="M109" s="70">
        <f t="shared" si="23"/>
        <v>2.7448260422836963</v>
      </c>
      <c r="N109" s="70">
        <f t="shared" si="24"/>
        <v>3.1007354692701683</v>
      </c>
      <c r="O109" s="71">
        <f t="shared" si="25"/>
        <v>3.0440675448310293</v>
      </c>
      <c r="P109" s="72">
        <f t="shared" si="26"/>
        <v>2.6730277405390077</v>
      </c>
      <c r="Q109" s="72">
        <f t="shared" si="27"/>
        <v>2.3915201582370367</v>
      </c>
      <c r="R109" s="72">
        <f t="shared" si="28"/>
        <v>2.7858049625005941</v>
      </c>
      <c r="S109" s="72">
        <f t="shared" si="29"/>
        <v>3.2159966114059912</v>
      </c>
      <c r="T109" s="72">
        <f t="shared" si="30"/>
        <v>3.3133720533767868</v>
      </c>
      <c r="U109" s="64" t="s">
        <v>56</v>
      </c>
      <c r="V109" s="83" t="s">
        <v>55</v>
      </c>
    </row>
    <row r="110" spans="1:22" ht="30">
      <c r="A110" s="59" t="s">
        <v>62</v>
      </c>
      <c r="B110" s="60" t="s">
        <v>61</v>
      </c>
      <c r="C110" s="70">
        <f t="shared" si="13"/>
        <v>7.849155763653572</v>
      </c>
      <c r="D110" s="70">
        <f t="shared" si="14"/>
        <v>8.4554404966761521</v>
      </c>
      <c r="E110" s="70">
        <f t="shared" si="15"/>
        <v>8.340077125009147</v>
      </c>
      <c r="F110" s="70">
        <f t="shared" si="16"/>
        <v>8.1842262209580525</v>
      </c>
      <c r="G110" s="70">
        <f t="shared" si="17"/>
        <v>8.3146349812847848</v>
      </c>
      <c r="H110" s="70">
        <f t="shared" si="18"/>
        <v>11.092774720720332</v>
      </c>
      <c r="I110" s="70">
        <f t="shared" si="19"/>
        <v>9.3014003922186639</v>
      </c>
      <c r="J110" s="70">
        <f t="shared" si="20"/>
        <v>8.4042958796990241</v>
      </c>
      <c r="K110" s="70">
        <f t="shared" si="21"/>
        <v>7.267089311000448</v>
      </c>
      <c r="L110" s="71">
        <f t="shared" si="22"/>
        <v>7.0404111151262851</v>
      </c>
      <c r="M110" s="70">
        <f t="shared" si="23"/>
        <v>6.7307120896981365</v>
      </c>
      <c r="N110" s="70">
        <f t="shared" si="24"/>
        <v>6.5195901733689858</v>
      </c>
      <c r="O110" s="71">
        <f t="shared" si="25"/>
        <v>5.519734454517252</v>
      </c>
      <c r="P110" s="72">
        <f t="shared" si="26"/>
        <v>5.1756829782501512</v>
      </c>
      <c r="Q110" s="72">
        <f t="shared" si="27"/>
        <v>5.2090730099656595</v>
      </c>
      <c r="R110" s="72">
        <f t="shared" si="28"/>
        <v>5.3247912530150563</v>
      </c>
      <c r="S110" s="72">
        <f t="shared" si="29"/>
        <v>5.6489392885313947</v>
      </c>
      <c r="T110" s="72">
        <f t="shared" si="30"/>
        <v>6.1678961462616249</v>
      </c>
      <c r="U110" s="64" t="s">
        <v>60</v>
      </c>
      <c r="V110" s="82" t="s">
        <v>59</v>
      </c>
    </row>
    <row r="111" spans="1:22">
      <c r="A111" s="59" t="s">
        <v>65</v>
      </c>
      <c r="B111" s="60" t="s">
        <v>113</v>
      </c>
      <c r="C111" s="70">
        <f t="shared" si="13"/>
        <v>1.815181373497601</v>
      </c>
      <c r="D111" s="70">
        <f t="shared" si="14"/>
        <v>1.9190931364691188</v>
      </c>
      <c r="E111" s="70">
        <f t="shared" si="15"/>
        <v>1.8716271075276081</v>
      </c>
      <c r="F111" s="70">
        <f t="shared" si="16"/>
        <v>1.83855779023897</v>
      </c>
      <c r="G111" s="70">
        <f t="shared" si="17"/>
        <v>1.9951249678095928</v>
      </c>
      <c r="H111" s="70">
        <f t="shared" si="18"/>
        <v>2.6155786664409848</v>
      </c>
      <c r="I111" s="70">
        <f t="shared" si="19"/>
        <v>2.248290198566862</v>
      </c>
      <c r="J111" s="70">
        <f t="shared" si="20"/>
        <v>2.0256962375916445</v>
      </c>
      <c r="K111" s="70">
        <f t="shared" si="21"/>
        <v>1.9016450920585195</v>
      </c>
      <c r="L111" s="71">
        <f t="shared" si="22"/>
        <v>1.8132179981276211</v>
      </c>
      <c r="M111" s="70">
        <f t="shared" si="23"/>
        <v>1.6242794626538759</v>
      </c>
      <c r="N111" s="70">
        <f t="shared" si="24"/>
        <v>1.5725546119992353</v>
      </c>
      <c r="O111" s="71">
        <f t="shared" si="25"/>
        <v>1.4518571966243521</v>
      </c>
      <c r="P111" s="72">
        <f t="shared" si="26"/>
        <v>1.3424095015584865</v>
      </c>
      <c r="Q111" s="72">
        <f t="shared" si="27"/>
        <v>1.2609547344156813</v>
      </c>
      <c r="R111" s="72">
        <f t="shared" si="28"/>
        <v>1.2938041519795151</v>
      </c>
      <c r="S111" s="72">
        <f t="shared" si="29"/>
        <v>1.5204224494063401</v>
      </c>
      <c r="T111" s="72">
        <f t="shared" si="30"/>
        <v>1.6095860837258451</v>
      </c>
      <c r="U111" s="64" t="s">
        <v>64</v>
      </c>
      <c r="V111" s="83" t="s">
        <v>63</v>
      </c>
    </row>
    <row r="112" spans="1:22" ht="30">
      <c r="A112" s="59" t="s">
        <v>68</v>
      </c>
      <c r="B112" s="60" t="s">
        <v>114</v>
      </c>
      <c r="C112" s="70">
        <f t="shared" si="13"/>
        <v>2.0330949951992512</v>
      </c>
      <c r="D112" s="70">
        <f t="shared" si="14"/>
        <v>2.2433169907033648</v>
      </c>
      <c r="E112" s="70">
        <f t="shared" si="15"/>
        <v>2.1965724548576424</v>
      </c>
      <c r="F112" s="70">
        <f t="shared" si="16"/>
        <v>2.1338144885189916</v>
      </c>
      <c r="G112" s="70">
        <f t="shared" si="17"/>
        <v>2.3101637849414538</v>
      </c>
      <c r="H112" s="70">
        <f t="shared" si="18"/>
        <v>3.1514843570698869</v>
      </c>
      <c r="I112" s="70">
        <f t="shared" si="19"/>
        <v>2.7142439017177287</v>
      </c>
      <c r="J112" s="70">
        <f t="shared" si="20"/>
        <v>2.4251151045060468</v>
      </c>
      <c r="K112" s="70">
        <f t="shared" si="21"/>
        <v>2.1695430273268013</v>
      </c>
      <c r="L112" s="71">
        <f t="shared" si="22"/>
        <v>2.1673823620282491</v>
      </c>
      <c r="M112" s="70">
        <f t="shared" si="23"/>
        <v>1.9485748026260266</v>
      </c>
      <c r="N112" s="70">
        <f t="shared" si="24"/>
        <v>1.8864338570172445</v>
      </c>
      <c r="O112" s="71">
        <f t="shared" si="25"/>
        <v>1.6391835181967886</v>
      </c>
      <c r="P112" s="72">
        <f t="shared" si="26"/>
        <v>1.5743223154484183</v>
      </c>
      <c r="Q112" s="72">
        <f t="shared" si="27"/>
        <v>1.4848414110149293</v>
      </c>
      <c r="R112" s="72">
        <f t="shared" si="28"/>
        <v>1.5423985300136909</v>
      </c>
      <c r="S112" s="72">
        <f t="shared" si="29"/>
        <v>1.6816482561155355</v>
      </c>
      <c r="T112" s="72">
        <f t="shared" si="30"/>
        <v>1.8685279158718402</v>
      </c>
      <c r="U112" s="64" t="s">
        <v>67</v>
      </c>
      <c r="V112" s="83" t="s">
        <v>66</v>
      </c>
    </row>
    <row r="113" spans="1:22" ht="30">
      <c r="A113" s="59" t="s">
        <v>71</v>
      </c>
      <c r="B113" s="60" t="s">
        <v>115</v>
      </c>
      <c r="C113" s="70">
        <f t="shared" si="13"/>
        <v>1.2817837052312546</v>
      </c>
      <c r="D113" s="70">
        <f t="shared" si="14"/>
        <v>1.3749780330125516</v>
      </c>
      <c r="E113" s="70">
        <f t="shared" si="15"/>
        <v>1.3687540483400433</v>
      </c>
      <c r="F113" s="70">
        <f t="shared" si="16"/>
        <v>1.3382638863616851</v>
      </c>
      <c r="G113" s="70">
        <f t="shared" si="17"/>
        <v>1.3419219301647249</v>
      </c>
      <c r="H113" s="70">
        <f t="shared" si="18"/>
        <v>1.4924293893768343</v>
      </c>
      <c r="I113" s="70">
        <f t="shared" si="19"/>
        <v>1.5110945059550407</v>
      </c>
      <c r="J113" s="70">
        <f t="shared" si="20"/>
        <v>1.4058184398428497</v>
      </c>
      <c r="K113" s="70">
        <f t="shared" si="21"/>
        <v>1.263402387732659</v>
      </c>
      <c r="L113" s="71">
        <f t="shared" si="22"/>
        <v>1.0519121795728221</v>
      </c>
      <c r="M113" s="70">
        <f t="shared" si="23"/>
        <v>1.133888556219959</v>
      </c>
      <c r="N113" s="70">
        <f t="shared" si="24"/>
        <v>1.1562947992181571</v>
      </c>
      <c r="O113" s="71">
        <f t="shared" si="25"/>
        <v>0.96676401058172023</v>
      </c>
      <c r="P113" s="72">
        <f t="shared" si="26"/>
        <v>0.81424079766944069</v>
      </c>
      <c r="Q113" s="72">
        <f t="shared" si="27"/>
        <v>0.88285417609394035</v>
      </c>
      <c r="R113" s="72">
        <f t="shared" si="28"/>
        <v>0.92286538982940725</v>
      </c>
      <c r="S113" s="72">
        <f t="shared" si="29"/>
        <v>0.98572300254960321</v>
      </c>
      <c r="T113" s="72">
        <f t="shared" si="30"/>
        <v>1.0237864011662448</v>
      </c>
      <c r="U113" s="64" t="s">
        <v>70</v>
      </c>
      <c r="V113" s="82" t="s">
        <v>69</v>
      </c>
    </row>
    <row r="114" spans="1:22" ht="60">
      <c r="A114" s="59" t="s">
        <v>75</v>
      </c>
      <c r="B114" s="60" t="s">
        <v>74</v>
      </c>
      <c r="C114" s="70">
        <f t="shared" si="13"/>
        <v>0.6848173316777092</v>
      </c>
      <c r="D114" s="70">
        <f t="shared" si="14"/>
        <v>0.68167874013923491</v>
      </c>
      <c r="E114" s="70">
        <f t="shared" si="15"/>
        <v>0.65936672515754968</v>
      </c>
      <c r="F114" s="70">
        <f t="shared" si="16"/>
        <v>0.68294139452988989</v>
      </c>
      <c r="G114" s="70">
        <f t="shared" si="17"/>
        <v>0.74812914576274381</v>
      </c>
      <c r="H114" s="70">
        <f t="shared" si="18"/>
        <v>0.83523958464202708</v>
      </c>
      <c r="I114" s="70">
        <f t="shared" si="19"/>
        <v>0.75155025089801908</v>
      </c>
      <c r="J114" s="70">
        <f t="shared" si="20"/>
        <v>0.74123980789533361</v>
      </c>
      <c r="K114" s="70">
        <f t="shared" si="21"/>
        <v>0.6903899753947631</v>
      </c>
      <c r="L114" s="71">
        <f t="shared" si="22"/>
        <v>0.58926389038451432</v>
      </c>
      <c r="M114" s="70">
        <f t="shared" si="23"/>
        <v>0.53907447130500785</v>
      </c>
      <c r="N114" s="70">
        <f t="shared" si="24"/>
        <v>0.57945531971044972</v>
      </c>
      <c r="O114" s="71">
        <f t="shared" si="25"/>
        <v>0.58137676647887337</v>
      </c>
      <c r="P114" s="72">
        <f t="shared" si="26"/>
        <v>0.57697546313243619</v>
      </c>
      <c r="Q114" s="72">
        <f t="shared" si="27"/>
        <v>0.54360256763075365</v>
      </c>
      <c r="R114" s="72">
        <f t="shared" si="28"/>
        <v>0.63424015834889547</v>
      </c>
      <c r="S114" s="72">
        <f t="shared" si="29"/>
        <v>0.48948626693670583</v>
      </c>
      <c r="T114" s="72">
        <f t="shared" si="30"/>
        <v>0.48188626874027163</v>
      </c>
      <c r="U114" s="64" t="s">
        <v>73</v>
      </c>
      <c r="V114" s="82" t="s">
        <v>72</v>
      </c>
    </row>
    <row r="115" spans="1:22" ht="30">
      <c r="A115" s="59"/>
      <c r="B115" s="60" t="s">
        <v>77</v>
      </c>
      <c r="C115" s="70">
        <f t="shared" si="13"/>
        <v>-4.1894242961885499</v>
      </c>
      <c r="D115" s="70">
        <f t="shared" si="14"/>
        <v>-4.5449534953480715</v>
      </c>
      <c r="E115" s="70">
        <f t="shared" si="15"/>
        <v>-4.5762006479427404</v>
      </c>
      <c r="F115" s="70">
        <f t="shared" si="16"/>
        <v>-4.4065599455018649</v>
      </c>
      <c r="G115" s="70">
        <f t="shared" si="17"/>
        <v>-5.1852832184182196</v>
      </c>
      <c r="H115" s="70">
        <f t="shared" si="18"/>
        <v>-6.8172854197157324</v>
      </c>
      <c r="I115" s="70">
        <f t="shared" si="19"/>
        <v>-6.4023699802065499</v>
      </c>
      <c r="J115" s="70">
        <f t="shared" si="20"/>
        <v>-5.8526987332043303</v>
      </c>
      <c r="K115" s="70">
        <f t="shared" si="21"/>
        <v>-5.8901085068271897</v>
      </c>
      <c r="L115" s="71">
        <f t="shared" si="22"/>
        <v>-5.8189184909296348</v>
      </c>
      <c r="M115" s="70">
        <f t="shared" si="23"/>
        <v>-5.0357268037925014</v>
      </c>
      <c r="N115" s="70">
        <f t="shared" si="24"/>
        <v>-5.6075526139505767</v>
      </c>
      <c r="O115" s="71">
        <f t="shared" si="25"/>
        <v>-4.9079761848839327</v>
      </c>
      <c r="P115" s="72">
        <f t="shared" si="26"/>
        <v>-4.0358866566428127</v>
      </c>
      <c r="Q115" s="72">
        <f t="shared" si="27"/>
        <v>-4.0857242513304959</v>
      </c>
      <c r="R115" s="72">
        <f t="shared" si="28"/>
        <v>-5.532621397742381</v>
      </c>
      <c r="S115" s="72">
        <f t="shared" si="29"/>
        <v>-5.6396469668546061</v>
      </c>
      <c r="T115" s="72">
        <f t="shared" si="30"/>
        <v>-6.0887893509588027</v>
      </c>
      <c r="U115" s="64" t="s">
        <v>76</v>
      </c>
      <c r="V115" s="66"/>
    </row>
    <row r="116" spans="1:22">
      <c r="A116" s="59"/>
      <c r="B116" s="60" t="s">
        <v>79</v>
      </c>
      <c r="C116" s="70">
        <f t="shared" si="13"/>
        <v>0.66954577495817447</v>
      </c>
      <c r="D116" s="70">
        <f t="shared" si="14"/>
        <v>0.58183854918116673</v>
      </c>
      <c r="E116" s="70">
        <f t="shared" si="15"/>
        <v>0.47638254591895529</v>
      </c>
      <c r="F116" s="70">
        <f t="shared" si="16"/>
        <v>0.46523340152840659</v>
      </c>
      <c r="G116" s="70">
        <f t="shared" si="17"/>
        <v>0.62914923011715462</v>
      </c>
      <c r="H116" s="70">
        <f t="shared" si="18"/>
        <v>0.65725809487122955</v>
      </c>
      <c r="I116" s="70">
        <f t="shared" si="19"/>
        <v>0.51720261760906805</v>
      </c>
      <c r="J116" s="70">
        <f t="shared" si="20"/>
        <v>0.54556973887960958</v>
      </c>
      <c r="K116" s="70">
        <f t="shared" si="21"/>
        <v>0.5708882239822578</v>
      </c>
      <c r="L116" s="71">
        <f t="shared" si="22"/>
        <v>0.55106343662157331</v>
      </c>
      <c r="M116" s="70">
        <f t="shared" si="23"/>
        <v>0.45169893565230695</v>
      </c>
      <c r="N116" s="70">
        <f t="shared" si="24"/>
        <v>0.51090532422281487</v>
      </c>
      <c r="O116" s="71">
        <f t="shared" si="25"/>
        <v>0.53783502031689723</v>
      </c>
      <c r="P116" s="72">
        <f t="shared" si="26"/>
        <v>0.47102847818035365</v>
      </c>
      <c r="Q116" s="72">
        <f t="shared" si="27"/>
        <v>0.46199982543943935</v>
      </c>
      <c r="R116" s="72">
        <f t="shared" si="28"/>
        <v>0.49590226873801313</v>
      </c>
      <c r="S116" s="72">
        <f t="shared" si="29"/>
        <v>0.48409191383175221</v>
      </c>
      <c r="T116" s="72">
        <f t="shared" si="30"/>
        <v>0.54719307457654498</v>
      </c>
      <c r="U116" s="64" t="s">
        <v>78</v>
      </c>
      <c r="V116" s="66"/>
    </row>
    <row r="117" spans="1:22">
      <c r="A117" s="130" t="s">
        <v>81</v>
      </c>
      <c r="B117" s="131"/>
      <c r="C117" s="70">
        <f t="shared" si="13"/>
        <v>100</v>
      </c>
      <c r="D117" s="70">
        <f t="shared" si="14"/>
        <v>100</v>
      </c>
      <c r="E117" s="70">
        <f t="shared" si="15"/>
        <v>100</v>
      </c>
      <c r="F117" s="70">
        <f t="shared" si="16"/>
        <v>100</v>
      </c>
      <c r="G117" s="70">
        <f t="shared" si="17"/>
        <v>100</v>
      </c>
      <c r="H117" s="70">
        <f t="shared" si="18"/>
        <v>100</v>
      </c>
      <c r="I117" s="70">
        <f t="shared" si="19"/>
        <v>100</v>
      </c>
      <c r="J117" s="70">
        <f t="shared" si="20"/>
        <v>100</v>
      </c>
      <c r="K117" s="70">
        <f t="shared" si="21"/>
        <v>100</v>
      </c>
      <c r="L117" s="71">
        <f t="shared" si="22"/>
        <v>100</v>
      </c>
      <c r="M117" s="70">
        <f t="shared" si="23"/>
        <v>100</v>
      </c>
      <c r="N117" s="70">
        <f t="shared" si="24"/>
        <v>100</v>
      </c>
      <c r="O117" s="71">
        <f t="shared" si="25"/>
        <v>100</v>
      </c>
      <c r="P117" s="72">
        <f t="shared" si="26"/>
        <v>100</v>
      </c>
      <c r="Q117" s="72">
        <f t="shared" si="27"/>
        <v>100</v>
      </c>
      <c r="R117" s="72">
        <f t="shared" si="28"/>
        <v>100</v>
      </c>
      <c r="S117" s="72">
        <f t="shared" si="29"/>
        <v>100</v>
      </c>
      <c r="T117" s="72">
        <f t="shared" si="30"/>
        <v>100</v>
      </c>
      <c r="U117" s="135" t="s">
        <v>80</v>
      </c>
      <c r="V117" s="136"/>
    </row>
    <row r="118" spans="1:22">
      <c r="A118" s="86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9"/>
    </row>
    <row r="119" spans="1:22"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</row>
    <row r="120" spans="1:22" ht="18.75">
      <c r="A120" s="8"/>
      <c r="B120" s="3"/>
      <c r="C120" s="1"/>
      <c r="D120" s="1"/>
      <c r="E120" s="28"/>
      <c r="F120" s="29"/>
      <c r="G120" s="147"/>
      <c r="H120" s="147"/>
      <c r="I120" s="147"/>
      <c r="J120" s="42" t="s">
        <v>128</v>
      </c>
      <c r="K120" s="29"/>
      <c r="O120" s="1"/>
    </row>
    <row r="121" spans="1:22" ht="16.5" customHeight="1">
      <c r="A121" s="57" t="s">
        <v>117</v>
      </c>
      <c r="B121" s="48"/>
      <c r="C121" s="49"/>
      <c r="D121" s="49"/>
      <c r="E121" s="49"/>
      <c r="F121" s="49"/>
      <c r="G121" s="50"/>
      <c r="I121" s="51"/>
      <c r="J121" s="49"/>
      <c r="K121" s="49"/>
      <c r="N121" s="138" t="s">
        <v>119</v>
      </c>
      <c r="O121" s="138"/>
      <c r="P121" s="138"/>
      <c r="Q121" s="138"/>
      <c r="R121" s="138"/>
      <c r="S121" s="138"/>
      <c r="T121" s="138"/>
      <c r="U121" s="138"/>
      <c r="V121" s="138"/>
    </row>
    <row r="122" spans="1:22" ht="16.5" customHeight="1">
      <c r="A122" s="57" t="s">
        <v>105</v>
      </c>
      <c r="B122" s="43"/>
      <c r="C122" s="52"/>
      <c r="D122" s="52"/>
      <c r="E122" s="52"/>
      <c r="F122" s="52"/>
      <c r="G122" s="52"/>
      <c r="J122" s="49"/>
      <c r="K122" s="49"/>
      <c r="O122" s="49"/>
      <c r="P122" s="138" t="s">
        <v>123</v>
      </c>
      <c r="Q122" s="138"/>
      <c r="R122" s="138"/>
      <c r="S122" s="138"/>
      <c r="T122" s="138"/>
      <c r="U122" s="138"/>
      <c r="V122" s="138"/>
    </row>
    <row r="123" spans="1:22">
      <c r="A123" s="84" t="s">
        <v>121</v>
      </c>
      <c r="C123" s="53"/>
      <c r="D123" s="53"/>
      <c r="E123" s="53"/>
      <c r="F123" s="53"/>
      <c r="G123" s="53"/>
      <c r="J123" s="54"/>
      <c r="K123" s="54"/>
      <c r="O123" s="54"/>
      <c r="R123" s="139" t="s">
        <v>122</v>
      </c>
      <c r="S123" s="139"/>
      <c r="T123" s="139"/>
      <c r="U123" s="139"/>
      <c r="V123" s="139"/>
    </row>
    <row r="124" spans="1:22">
      <c r="A124" s="34"/>
      <c r="B124" s="34"/>
      <c r="C124" s="134">
        <v>2019</v>
      </c>
      <c r="D124" s="134"/>
      <c r="E124" s="134"/>
      <c r="F124" s="134"/>
      <c r="G124" s="134">
        <v>2020</v>
      </c>
      <c r="H124" s="134"/>
      <c r="I124" s="134"/>
      <c r="J124" s="134"/>
      <c r="K124" s="134" t="s">
        <v>1</v>
      </c>
      <c r="L124" s="134"/>
      <c r="M124" s="134"/>
      <c r="N124" s="134"/>
      <c r="O124" s="134" t="s">
        <v>2</v>
      </c>
      <c r="P124" s="134"/>
      <c r="Q124" s="134"/>
      <c r="R124" s="35"/>
      <c r="S124" s="35">
        <v>2023</v>
      </c>
      <c r="T124" s="35"/>
      <c r="U124" s="34"/>
      <c r="V124" s="36"/>
    </row>
    <row r="125" spans="1:22" ht="25.5">
      <c r="A125" s="37" t="s">
        <v>10</v>
      </c>
      <c r="B125" s="38" t="s">
        <v>9</v>
      </c>
      <c r="C125" s="38" t="s">
        <v>3</v>
      </c>
      <c r="D125" s="38" t="s">
        <v>4</v>
      </c>
      <c r="E125" s="38" t="s">
        <v>5</v>
      </c>
      <c r="F125" s="38" t="s">
        <v>6</v>
      </c>
      <c r="G125" s="38" t="s">
        <v>3</v>
      </c>
      <c r="H125" s="38" t="s">
        <v>4</v>
      </c>
      <c r="I125" s="38" t="s">
        <v>5</v>
      </c>
      <c r="J125" s="38" t="s">
        <v>6</v>
      </c>
      <c r="K125" s="38" t="s">
        <v>3</v>
      </c>
      <c r="L125" s="38" t="s">
        <v>4</v>
      </c>
      <c r="M125" s="38" t="s">
        <v>5</v>
      </c>
      <c r="N125" s="38" t="s">
        <v>6</v>
      </c>
      <c r="O125" s="38" t="s">
        <v>3</v>
      </c>
      <c r="P125" s="38" t="s">
        <v>4</v>
      </c>
      <c r="Q125" s="38" t="s">
        <v>5</v>
      </c>
      <c r="R125" s="38" t="s">
        <v>6</v>
      </c>
      <c r="S125" s="38" t="s">
        <v>3</v>
      </c>
      <c r="T125" s="38" t="s">
        <v>4</v>
      </c>
      <c r="U125" s="39" t="s">
        <v>8</v>
      </c>
      <c r="V125" s="39" t="s">
        <v>7</v>
      </c>
    </row>
    <row r="126" spans="1:22">
      <c r="A126" s="59" t="s">
        <v>14</v>
      </c>
      <c r="B126" s="60" t="s">
        <v>13</v>
      </c>
      <c r="C126" s="61">
        <v>426.42089716329451</v>
      </c>
      <c r="D126" s="61">
        <v>432.41195466978974</v>
      </c>
      <c r="E126" s="61">
        <v>416.55638228157233</v>
      </c>
      <c r="F126" s="61">
        <v>424.36150927492707</v>
      </c>
      <c r="G126" s="61">
        <v>458.86088303632118</v>
      </c>
      <c r="H126" s="61">
        <v>460.81788678105414</v>
      </c>
      <c r="I126" s="61">
        <v>438.1206399551296</v>
      </c>
      <c r="J126" s="61">
        <v>419.32894614830263</v>
      </c>
      <c r="K126" s="61">
        <v>455.64245118597194</v>
      </c>
      <c r="L126" s="62">
        <v>456.60105248953539</v>
      </c>
      <c r="M126" s="61">
        <v>432.88496371311624</v>
      </c>
      <c r="N126" s="61">
        <v>440.28315874719232</v>
      </c>
      <c r="O126" s="63">
        <v>481.83621168165479</v>
      </c>
      <c r="P126" s="63">
        <v>486.15236282500831</v>
      </c>
      <c r="Q126" s="63">
        <v>489.52371958482462</v>
      </c>
      <c r="R126" s="63">
        <v>464.83975074522704</v>
      </c>
      <c r="S126" s="63">
        <v>511.13865005528663</v>
      </c>
      <c r="T126" s="63">
        <v>505.53415516657003</v>
      </c>
      <c r="U126" s="64" t="s">
        <v>12</v>
      </c>
      <c r="V126" s="82" t="s">
        <v>11</v>
      </c>
    </row>
    <row r="127" spans="1:22">
      <c r="A127" s="59" t="s">
        <v>18</v>
      </c>
      <c r="B127" s="60" t="s">
        <v>17</v>
      </c>
      <c r="C127" s="61">
        <v>64257.94294231922</v>
      </c>
      <c r="D127" s="61">
        <v>63561.401710501057</v>
      </c>
      <c r="E127" s="61">
        <v>65518.443492162216</v>
      </c>
      <c r="F127" s="61">
        <v>62542.581850106799</v>
      </c>
      <c r="G127" s="61">
        <v>64320.96281909589</v>
      </c>
      <c r="H127" s="61">
        <v>62733.036188243794</v>
      </c>
      <c r="I127" s="61">
        <v>63151.036072218179</v>
      </c>
      <c r="J127" s="61">
        <v>60455.968006155868</v>
      </c>
      <c r="K127" s="61">
        <v>62865.616007013246</v>
      </c>
      <c r="L127" s="62">
        <v>63146.08379066315</v>
      </c>
      <c r="M127" s="61">
        <v>62684.759849051894</v>
      </c>
      <c r="N127" s="61">
        <v>61253.478394520302</v>
      </c>
      <c r="O127" s="63">
        <v>61856.089099319775</v>
      </c>
      <c r="P127" s="63">
        <v>63883.501888431543</v>
      </c>
      <c r="Q127" s="63">
        <v>64369.865702977826</v>
      </c>
      <c r="R127" s="63">
        <v>64179.828842606395</v>
      </c>
      <c r="S127" s="63">
        <v>64369.479560045686</v>
      </c>
      <c r="T127" s="63">
        <v>65374.019780426359</v>
      </c>
      <c r="U127" s="64" t="s">
        <v>16</v>
      </c>
      <c r="V127" s="82" t="s">
        <v>15</v>
      </c>
    </row>
    <row r="128" spans="1:22">
      <c r="A128" s="59" t="s">
        <v>22</v>
      </c>
      <c r="B128" s="60" t="s">
        <v>21</v>
      </c>
      <c r="C128" s="61">
        <v>12882.330679778224</v>
      </c>
      <c r="D128" s="61">
        <v>13167.822272019341</v>
      </c>
      <c r="E128" s="61">
        <v>14203.684876844804</v>
      </c>
      <c r="F128" s="61">
        <v>13770.21641484168</v>
      </c>
      <c r="G128" s="61">
        <v>12645.454208576613</v>
      </c>
      <c r="H128" s="61">
        <v>11654.444844534632</v>
      </c>
      <c r="I128" s="61">
        <v>12701.473773455398</v>
      </c>
      <c r="J128" s="61">
        <v>13399.335054062325</v>
      </c>
      <c r="K128" s="61">
        <v>12754.319087519121</v>
      </c>
      <c r="L128" s="62">
        <v>13212.888543274896</v>
      </c>
      <c r="M128" s="61">
        <v>13480.656103650279</v>
      </c>
      <c r="N128" s="61">
        <v>12904.897337230592</v>
      </c>
      <c r="O128" s="63">
        <v>12006.180421752413</v>
      </c>
      <c r="P128" s="63">
        <v>13741.402410777542</v>
      </c>
      <c r="Q128" s="63">
        <v>13894.886325199224</v>
      </c>
      <c r="R128" s="63">
        <v>13821.864738059918</v>
      </c>
      <c r="S128" s="63">
        <v>13308.620756454036</v>
      </c>
      <c r="T128" s="63">
        <v>13535.928375799456</v>
      </c>
      <c r="U128" s="64" t="s">
        <v>20</v>
      </c>
      <c r="V128" s="83" t="s">
        <v>19</v>
      </c>
    </row>
    <row r="129" spans="1:22" ht="60">
      <c r="A129" s="59" t="s">
        <v>26</v>
      </c>
      <c r="B129" s="60" t="s">
        <v>25</v>
      </c>
      <c r="C129" s="61">
        <v>1164.4546034788361</v>
      </c>
      <c r="D129" s="61">
        <v>1363.1132585055698</v>
      </c>
      <c r="E129" s="61">
        <v>1619.5267224636696</v>
      </c>
      <c r="F129" s="61">
        <v>1269.8164859387737</v>
      </c>
      <c r="G129" s="61">
        <v>1199.9200912285314</v>
      </c>
      <c r="H129" s="61">
        <v>1364.3436650609756</v>
      </c>
      <c r="I129" s="61">
        <v>1657.1445107367695</v>
      </c>
      <c r="J129" s="61">
        <v>1233.9696754880179</v>
      </c>
      <c r="K129" s="61">
        <v>1191.1207496950872</v>
      </c>
      <c r="L129" s="62">
        <v>1419.1802186103034</v>
      </c>
      <c r="M129" s="61">
        <v>1643.1299922154783</v>
      </c>
      <c r="N129" s="61">
        <v>1263.5559689804495</v>
      </c>
      <c r="O129" s="63">
        <v>1211.1000633049803</v>
      </c>
      <c r="P129" s="63">
        <v>1437.6549633800855</v>
      </c>
      <c r="Q129" s="63">
        <v>1703.0955943510885</v>
      </c>
      <c r="R129" s="63">
        <v>1340.6074731726567</v>
      </c>
      <c r="S129" s="63">
        <v>1219.1703193087744</v>
      </c>
      <c r="T129" s="63">
        <v>1423.5098551893366</v>
      </c>
      <c r="U129" s="64" t="s">
        <v>24</v>
      </c>
      <c r="V129" s="83" t="s">
        <v>23</v>
      </c>
    </row>
    <row r="130" spans="1:22">
      <c r="A130" s="59" t="s">
        <v>30</v>
      </c>
      <c r="B130" s="60" t="s">
        <v>29</v>
      </c>
      <c r="C130" s="61">
        <v>20988.776495856564</v>
      </c>
      <c r="D130" s="61">
        <v>19646.672699689785</v>
      </c>
      <c r="E130" s="61">
        <v>20139.140506558429</v>
      </c>
      <c r="F130" s="61">
        <v>20545.476597095163</v>
      </c>
      <c r="G130" s="61">
        <v>20360.801379213506</v>
      </c>
      <c r="H130" s="61">
        <v>19021.002866022158</v>
      </c>
      <c r="I130" s="61">
        <v>19208.484457104812</v>
      </c>
      <c r="J130" s="61">
        <v>19551.452841933129</v>
      </c>
      <c r="K130" s="61">
        <v>19672.837641018436</v>
      </c>
      <c r="L130" s="62">
        <v>19130.621685871134</v>
      </c>
      <c r="M130" s="61">
        <v>20124.200889528995</v>
      </c>
      <c r="N130" s="61">
        <v>20469.446379473309</v>
      </c>
      <c r="O130" s="63">
        <v>21497.021437307973</v>
      </c>
      <c r="P130" s="63">
        <v>19245.405415986359</v>
      </c>
      <c r="Q130" s="63">
        <v>21033.62481782525</v>
      </c>
      <c r="R130" s="63">
        <v>18536.094967503355</v>
      </c>
      <c r="S130" s="63">
        <v>18819.433088513855</v>
      </c>
      <c r="T130" s="63">
        <v>17125.704980073613</v>
      </c>
      <c r="U130" s="64" t="s">
        <v>28</v>
      </c>
      <c r="V130" s="82" t="s">
        <v>27</v>
      </c>
    </row>
    <row r="131" spans="1:22" ht="45">
      <c r="A131" s="59" t="s">
        <v>34</v>
      </c>
      <c r="B131" s="60" t="s">
        <v>33</v>
      </c>
      <c r="C131" s="61">
        <v>11518.559542449168</v>
      </c>
      <c r="D131" s="61">
        <v>11213.163398007966</v>
      </c>
      <c r="E131" s="61">
        <v>13105.573561654714</v>
      </c>
      <c r="F131" s="61">
        <v>13773.457653716892</v>
      </c>
      <c r="G131" s="61">
        <v>11007.330655507518</v>
      </c>
      <c r="H131" s="61">
        <v>7742.7312886133041</v>
      </c>
      <c r="I131" s="61">
        <v>12801.443860508429</v>
      </c>
      <c r="J131" s="61">
        <v>13786.058478311692</v>
      </c>
      <c r="K131" s="61">
        <v>11407.988985906482</v>
      </c>
      <c r="L131" s="62">
        <v>9765.7962364618033</v>
      </c>
      <c r="M131" s="61">
        <v>12365.612482289749</v>
      </c>
      <c r="N131" s="61">
        <v>13201.133745478053</v>
      </c>
      <c r="O131" s="63">
        <v>11782.658866120628</v>
      </c>
      <c r="P131" s="63">
        <v>11494.901103895685</v>
      </c>
      <c r="Q131" s="63">
        <v>13634.361110485166</v>
      </c>
      <c r="R131" s="63">
        <v>15320.759672120206</v>
      </c>
      <c r="S131" s="63">
        <v>11967.444363190294</v>
      </c>
      <c r="T131" s="63">
        <v>10799.581927264828</v>
      </c>
      <c r="U131" s="64" t="s">
        <v>32</v>
      </c>
      <c r="V131" s="82" t="s">
        <v>31</v>
      </c>
    </row>
    <row r="132" spans="1:22">
      <c r="A132" s="59" t="s">
        <v>38</v>
      </c>
      <c r="B132" s="60" t="s">
        <v>37</v>
      </c>
      <c r="C132" s="61">
        <v>6646.5763123876304</v>
      </c>
      <c r="D132" s="61">
        <v>6343.9527305754964</v>
      </c>
      <c r="E132" s="61">
        <v>6401.8085587868591</v>
      </c>
      <c r="F132" s="61">
        <v>6319.8636216740715</v>
      </c>
      <c r="G132" s="61">
        <v>6504.9012428667638</v>
      </c>
      <c r="H132" s="61">
        <v>3925.2742260442578</v>
      </c>
      <c r="I132" s="61">
        <v>3919.8031425597142</v>
      </c>
      <c r="J132" s="61">
        <v>4399.1857224813366</v>
      </c>
      <c r="K132" s="61">
        <v>5092.6179064000517</v>
      </c>
      <c r="L132" s="62">
        <v>5094.3049152862068</v>
      </c>
      <c r="M132" s="61">
        <v>5084.8948106570242</v>
      </c>
      <c r="N132" s="61">
        <v>5557.4006831393053</v>
      </c>
      <c r="O132" s="63">
        <v>6362.2527896373022</v>
      </c>
      <c r="P132" s="63">
        <v>6456.4417030515851</v>
      </c>
      <c r="Q132" s="63">
        <v>6528.4629543502415</v>
      </c>
      <c r="R132" s="63">
        <v>6928.6413233396106</v>
      </c>
      <c r="S132" s="63">
        <v>7119.3620526437135</v>
      </c>
      <c r="T132" s="63">
        <v>6818.9087258214022</v>
      </c>
      <c r="U132" s="64" t="s">
        <v>36</v>
      </c>
      <c r="V132" s="83" t="s">
        <v>35</v>
      </c>
    </row>
    <row r="133" spans="1:22" ht="24">
      <c r="A133" s="59" t="s">
        <v>42</v>
      </c>
      <c r="B133" s="60" t="s">
        <v>41</v>
      </c>
      <c r="C133" s="61">
        <v>1294.7966937661745</v>
      </c>
      <c r="D133" s="61">
        <v>1389.7241353723823</v>
      </c>
      <c r="E133" s="61">
        <v>1484.1582970751197</v>
      </c>
      <c r="F133" s="61">
        <v>1535.6731957224379</v>
      </c>
      <c r="G133" s="61">
        <v>1185.824450182125</v>
      </c>
      <c r="H133" s="61">
        <v>804.23462015924451</v>
      </c>
      <c r="I133" s="61">
        <v>1185.9233453947404</v>
      </c>
      <c r="J133" s="61">
        <v>1375.6198295196864</v>
      </c>
      <c r="K133" s="61">
        <v>1202.9126619946373</v>
      </c>
      <c r="L133" s="62">
        <v>1133.6308840765121</v>
      </c>
      <c r="M133" s="61">
        <v>1539.7842375767027</v>
      </c>
      <c r="N133" s="61">
        <v>1560.202039013644</v>
      </c>
      <c r="O133" s="63">
        <v>1247.551849416418</v>
      </c>
      <c r="P133" s="63">
        <v>1112.4753390356609</v>
      </c>
      <c r="Q133" s="63">
        <v>1600.8710227521469</v>
      </c>
      <c r="R133" s="63">
        <v>1693.7259844346368</v>
      </c>
      <c r="S133" s="63">
        <v>1389.2821856742376</v>
      </c>
      <c r="T133" s="63">
        <v>1313.0842471937231</v>
      </c>
      <c r="U133" s="64" t="s">
        <v>40</v>
      </c>
      <c r="V133" s="83" t="s">
        <v>39</v>
      </c>
    </row>
    <row r="134" spans="1:22">
      <c r="A134" s="59" t="s">
        <v>46</v>
      </c>
      <c r="B134" s="60" t="s">
        <v>45</v>
      </c>
      <c r="C134" s="61">
        <v>2547.1171741549406</v>
      </c>
      <c r="D134" s="61">
        <v>2456.8059145873649</v>
      </c>
      <c r="E134" s="61">
        <v>2722.3579031594145</v>
      </c>
      <c r="F134" s="61">
        <v>2491.660045387343</v>
      </c>
      <c r="G134" s="61">
        <v>2637.999404063125</v>
      </c>
      <c r="H134" s="61">
        <v>2452.8357482347792</v>
      </c>
      <c r="I134" s="61">
        <v>2757.9743947152315</v>
      </c>
      <c r="J134" s="61">
        <v>2568.575230617666</v>
      </c>
      <c r="K134" s="61">
        <v>2594.3144719802026</v>
      </c>
      <c r="L134" s="62">
        <v>2579.6709961424062</v>
      </c>
      <c r="M134" s="61">
        <v>2816.0635842961074</v>
      </c>
      <c r="N134" s="61">
        <v>2983.3486923882429</v>
      </c>
      <c r="O134" s="63">
        <v>2863.3727284716169</v>
      </c>
      <c r="P134" s="63">
        <v>2749.6809363225489</v>
      </c>
      <c r="Q134" s="63">
        <v>3260.8571179243822</v>
      </c>
      <c r="R134" s="63">
        <v>3322.4624555822325</v>
      </c>
      <c r="S134" s="63">
        <v>3109.2587299617644</v>
      </c>
      <c r="T134" s="63">
        <v>2500.6310408516342</v>
      </c>
      <c r="U134" s="64" t="s">
        <v>44</v>
      </c>
      <c r="V134" s="82" t="s">
        <v>43</v>
      </c>
    </row>
    <row r="135" spans="1:22">
      <c r="A135" s="59" t="s">
        <v>50</v>
      </c>
      <c r="B135" s="60" t="s">
        <v>49</v>
      </c>
      <c r="C135" s="61">
        <v>12123.3673363953</v>
      </c>
      <c r="D135" s="61">
        <v>12321.212150320873</v>
      </c>
      <c r="E135" s="61">
        <v>12988.017215615406</v>
      </c>
      <c r="F135" s="61">
        <v>13979.722423686288</v>
      </c>
      <c r="G135" s="61">
        <v>12544.268118493645</v>
      </c>
      <c r="H135" s="61">
        <v>13072.332283999807</v>
      </c>
      <c r="I135" s="61">
        <v>14363.858603916389</v>
      </c>
      <c r="J135" s="61">
        <v>14973.045184078483</v>
      </c>
      <c r="K135" s="61">
        <v>13413.192143675207</v>
      </c>
      <c r="L135" s="62">
        <v>14210.739323653788</v>
      </c>
      <c r="M135" s="61">
        <v>15790.343486352287</v>
      </c>
      <c r="N135" s="61">
        <v>15365.203774318243</v>
      </c>
      <c r="O135" s="63">
        <v>13125.816972184019</v>
      </c>
      <c r="P135" s="63">
        <v>13660.294120302728</v>
      </c>
      <c r="Q135" s="63">
        <v>14933.190493968987</v>
      </c>
      <c r="R135" s="63">
        <v>16668.32797743375</v>
      </c>
      <c r="S135" s="63">
        <v>12694.203954702063</v>
      </c>
      <c r="T135" s="63">
        <v>13250.805664453821</v>
      </c>
      <c r="U135" s="64" t="s">
        <v>48</v>
      </c>
      <c r="V135" s="82" t="s">
        <v>47</v>
      </c>
    </row>
    <row r="136" spans="1:22">
      <c r="A136" s="59" t="s">
        <v>54</v>
      </c>
      <c r="B136" s="60" t="s">
        <v>53</v>
      </c>
      <c r="C136" s="61">
        <v>10407.267737979753</v>
      </c>
      <c r="D136" s="61">
        <v>10523.747811393543</v>
      </c>
      <c r="E136" s="61">
        <v>11094.61620910065</v>
      </c>
      <c r="F136" s="61">
        <v>11214.773546622266</v>
      </c>
      <c r="G136" s="61">
        <v>10351.972218443576</v>
      </c>
      <c r="H136" s="61">
        <v>10552.353904800719</v>
      </c>
      <c r="I136" s="61">
        <v>11363.482125064435</v>
      </c>
      <c r="J136" s="61">
        <v>11130.100325099575</v>
      </c>
      <c r="K136" s="61">
        <v>10467.256337837885</v>
      </c>
      <c r="L136" s="62">
        <v>10865.640751607189</v>
      </c>
      <c r="M136" s="61">
        <v>11564.088507667349</v>
      </c>
      <c r="N136" s="61">
        <v>11477.08596894844</v>
      </c>
      <c r="O136" s="63">
        <v>11200.443414087124</v>
      </c>
      <c r="P136" s="63">
        <v>11807.24723105585</v>
      </c>
      <c r="Q136" s="63">
        <v>11826.328898950302</v>
      </c>
      <c r="R136" s="63">
        <v>12822.685076345988</v>
      </c>
      <c r="S136" s="63">
        <v>11975.090992158241</v>
      </c>
      <c r="T136" s="63">
        <v>12307.728970093618</v>
      </c>
      <c r="U136" s="64" t="s">
        <v>52</v>
      </c>
      <c r="V136" s="83" t="s">
        <v>51</v>
      </c>
    </row>
    <row r="137" spans="1:22" ht="45">
      <c r="A137" s="59" t="s">
        <v>58</v>
      </c>
      <c r="B137" s="60" t="s">
        <v>57</v>
      </c>
      <c r="C137" s="61">
        <v>5569.7640387110041</v>
      </c>
      <c r="D137" s="61">
        <v>5348.8041142186494</v>
      </c>
      <c r="E137" s="61">
        <v>4830.2707934742702</v>
      </c>
      <c r="F137" s="61">
        <v>5258.4088702728277</v>
      </c>
      <c r="G137" s="61">
        <v>5417.3088439318453</v>
      </c>
      <c r="H137" s="61">
        <v>4942.5746604342758</v>
      </c>
      <c r="I137" s="61">
        <v>4495.735501970029</v>
      </c>
      <c r="J137" s="61">
        <v>4773.2979691301161</v>
      </c>
      <c r="K137" s="61">
        <v>5206.1003115343028</v>
      </c>
      <c r="L137" s="62">
        <v>5026.5794979403754</v>
      </c>
      <c r="M137" s="61">
        <v>4672.6504764710862</v>
      </c>
      <c r="N137" s="61">
        <v>5111.5652542935641</v>
      </c>
      <c r="O137" s="63">
        <v>5706.789184286331</v>
      </c>
      <c r="P137" s="63">
        <v>5445.3451341976461</v>
      </c>
      <c r="Q137" s="63">
        <v>5121.6103303944165</v>
      </c>
      <c r="R137" s="63">
        <v>5678.9034825548224</v>
      </c>
      <c r="S137" s="63">
        <v>5818.98671936541</v>
      </c>
      <c r="T137" s="63">
        <v>5578.2565170173311</v>
      </c>
      <c r="U137" s="64" t="s">
        <v>56</v>
      </c>
      <c r="V137" s="83" t="s">
        <v>55</v>
      </c>
    </row>
    <row r="138" spans="1:22" ht="30">
      <c r="A138" s="59" t="s">
        <v>62</v>
      </c>
      <c r="B138" s="60" t="s">
        <v>61</v>
      </c>
      <c r="C138" s="61">
        <v>12539.174626794886</v>
      </c>
      <c r="D138" s="61">
        <v>13165.05217067892</v>
      </c>
      <c r="E138" s="61">
        <v>13117.733116654195</v>
      </c>
      <c r="F138" s="61">
        <v>12866.386528318262</v>
      </c>
      <c r="G138" s="61">
        <v>13448.063377005168</v>
      </c>
      <c r="H138" s="61">
        <v>13748.72517736655</v>
      </c>
      <c r="I138" s="61">
        <v>13229.414265757483</v>
      </c>
      <c r="J138" s="61">
        <v>12761.988756194649</v>
      </c>
      <c r="K138" s="61">
        <v>13278.519327307862</v>
      </c>
      <c r="L138" s="62">
        <v>13641.560898411966</v>
      </c>
      <c r="M138" s="61">
        <v>13353.402507188843</v>
      </c>
      <c r="N138" s="61">
        <v>12830.568144915112</v>
      </c>
      <c r="O138" s="63">
        <v>13384.415549906953</v>
      </c>
      <c r="P138" s="63">
        <v>13848</v>
      </c>
      <c r="Q138" s="63">
        <v>13570.813163143333</v>
      </c>
      <c r="R138" s="63">
        <v>13055.039869964419</v>
      </c>
      <c r="S138" s="63">
        <v>13634.809542134426</v>
      </c>
      <c r="T138" s="63">
        <v>14023.695445171632</v>
      </c>
      <c r="U138" s="64" t="s">
        <v>60</v>
      </c>
      <c r="V138" s="82" t="s">
        <v>59</v>
      </c>
    </row>
    <row r="139" spans="1:22">
      <c r="A139" s="59" t="s">
        <v>65</v>
      </c>
      <c r="B139" s="60" t="s">
        <v>113</v>
      </c>
      <c r="C139" s="61">
        <v>2898.7191618825791</v>
      </c>
      <c r="D139" s="61">
        <v>2985.5828763370992</v>
      </c>
      <c r="E139" s="61">
        <v>2936.1682722021392</v>
      </c>
      <c r="F139" s="61">
        <v>2880.7396840070219</v>
      </c>
      <c r="G139" s="61">
        <v>3027.1429646579359</v>
      </c>
      <c r="H139" s="61">
        <v>3038.8120637986931</v>
      </c>
      <c r="I139" s="61">
        <v>2894.5612060582034</v>
      </c>
      <c r="J139" s="61">
        <v>2777.3357668542822</v>
      </c>
      <c r="K139" s="61">
        <v>2938.5417530803147</v>
      </c>
      <c r="L139" s="62">
        <v>2971.6547371634106</v>
      </c>
      <c r="M139" s="61">
        <v>2891.908265502424</v>
      </c>
      <c r="N139" s="61">
        <v>2781.0506400674089</v>
      </c>
      <c r="O139" s="63">
        <v>2970.7478237948617</v>
      </c>
      <c r="P139" s="63">
        <v>3031</v>
      </c>
      <c r="Q139" s="63">
        <v>2941.2081242384529</v>
      </c>
      <c r="R139" s="63">
        <v>2838.8023397315628</v>
      </c>
      <c r="S139" s="63">
        <v>3046.0556566521109</v>
      </c>
      <c r="T139" s="63">
        <v>3048.5106807440657</v>
      </c>
      <c r="U139" s="64" t="s">
        <v>101</v>
      </c>
      <c r="V139" s="83" t="s">
        <v>63</v>
      </c>
    </row>
    <row r="140" spans="1:22" ht="30">
      <c r="A140" s="59" t="s">
        <v>68</v>
      </c>
      <c r="B140" s="60" t="s">
        <v>114</v>
      </c>
      <c r="C140" s="61">
        <v>3194.0003035194095</v>
      </c>
      <c r="D140" s="61">
        <v>3434.3855258197495</v>
      </c>
      <c r="E140" s="61">
        <v>3396.1754846364347</v>
      </c>
      <c r="F140" s="61">
        <v>3294.888008472416</v>
      </c>
      <c r="G140" s="61">
        <v>3433.600382625873</v>
      </c>
      <c r="H140" s="61">
        <v>3595.3147394776938</v>
      </c>
      <c r="I140" s="61">
        <v>3439.8655445033469</v>
      </c>
      <c r="J140" s="61">
        <v>3279.9299475339549</v>
      </c>
      <c r="K140" s="61">
        <v>3330.6989500855134</v>
      </c>
      <c r="L140" s="62">
        <v>3519.835281152873</v>
      </c>
      <c r="M140" s="61">
        <v>3447.0376848307064</v>
      </c>
      <c r="N140" s="61">
        <v>3320.1952060065137</v>
      </c>
      <c r="O140" s="63">
        <v>3367.1121439897743</v>
      </c>
      <c r="P140" s="63">
        <v>3565</v>
      </c>
      <c r="Q140" s="63">
        <v>3487.1688717933998</v>
      </c>
      <c r="R140" s="63">
        <v>3408.6495112760003</v>
      </c>
      <c r="S140" s="63">
        <v>3423.007379869558</v>
      </c>
      <c r="T140" s="63">
        <v>3579.3883107438178</v>
      </c>
      <c r="U140" s="64" t="s">
        <v>99</v>
      </c>
      <c r="V140" s="83" t="s">
        <v>66</v>
      </c>
    </row>
    <row r="141" spans="1:22" ht="30">
      <c r="A141" s="59" t="s">
        <v>71</v>
      </c>
      <c r="B141" s="60" t="s">
        <v>115</v>
      </c>
      <c r="C141" s="61">
        <v>2100.4694269727524</v>
      </c>
      <c r="D141" s="61">
        <v>2203.4263195020358</v>
      </c>
      <c r="E141" s="61">
        <v>2206.1339176763545</v>
      </c>
      <c r="F141" s="61">
        <v>2166.2109989345922</v>
      </c>
      <c r="G141" s="61">
        <v>2173.974725999049</v>
      </c>
      <c r="H141" s="61">
        <v>1870.0880878490757</v>
      </c>
      <c r="I141" s="61">
        <v>2069.1677577533783</v>
      </c>
      <c r="J141" s="61">
        <v>2060.1485614710436</v>
      </c>
      <c r="K141" s="61">
        <v>2158.6925255177516</v>
      </c>
      <c r="L141" s="62">
        <v>1925.5001448141873</v>
      </c>
      <c r="M141" s="61">
        <v>2147.6520976728389</v>
      </c>
      <c r="N141" s="61">
        <v>2174.2708398994578</v>
      </c>
      <c r="O141" s="63">
        <v>2175.5869601715831</v>
      </c>
      <c r="P141" s="63">
        <v>2038</v>
      </c>
      <c r="Q141" s="63">
        <v>2184.2100377973647</v>
      </c>
      <c r="R141" s="63">
        <v>2152.8676444611046</v>
      </c>
      <c r="S141" s="63">
        <v>2199.0740617288166</v>
      </c>
      <c r="T141" s="63">
        <v>2171.2977581904502</v>
      </c>
      <c r="U141" s="64" t="s">
        <v>100</v>
      </c>
      <c r="V141" s="82" t="s">
        <v>69</v>
      </c>
    </row>
    <row r="142" spans="1:22" ht="60">
      <c r="A142" s="59" t="s">
        <v>75</v>
      </c>
      <c r="B142" s="60" t="s">
        <v>74</v>
      </c>
      <c r="C142" s="61">
        <v>1094.889710557203</v>
      </c>
      <c r="D142" s="61">
        <v>1058.8802221825081</v>
      </c>
      <c r="E142" s="61">
        <v>1031.7529824097221</v>
      </c>
      <c r="F142" s="61">
        <v>1065.3249857092142</v>
      </c>
      <c r="G142" s="61">
        <v>1101.5882713278413</v>
      </c>
      <c r="H142" s="61">
        <v>938.31382538756361</v>
      </c>
      <c r="I142" s="61">
        <v>922.23458251433249</v>
      </c>
      <c r="J142" s="61">
        <v>978.07500557945912</v>
      </c>
      <c r="K142" s="61">
        <v>973.27567043401314</v>
      </c>
      <c r="L142" s="62">
        <v>873.6086576805003</v>
      </c>
      <c r="M142" s="61">
        <v>887.19243437739556</v>
      </c>
      <c r="N142" s="61">
        <v>940.3776345776763</v>
      </c>
      <c r="O142" s="63">
        <v>1064.4832054552198</v>
      </c>
      <c r="P142" s="63">
        <v>1123.5235068853415</v>
      </c>
      <c r="Q142" s="63">
        <v>1130.936918506766</v>
      </c>
      <c r="R142" s="63">
        <v>1250.5262463103884</v>
      </c>
      <c r="S142" s="63">
        <v>871.60360455270757</v>
      </c>
      <c r="T142" s="63">
        <v>790.95354065478864</v>
      </c>
      <c r="U142" s="64" t="s">
        <v>73</v>
      </c>
      <c r="V142" s="82" t="s">
        <v>72</v>
      </c>
    </row>
    <row r="143" spans="1:22" ht="30">
      <c r="A143" s="59"/>
      <c r="B143" s="60" t="s">
        <v>77</v>
      </c>
      <c r="C143" s="61">
        <v>-6641.5040339186053</v>
      </c>
      <c r="D143" s="61">
        <v>-6494.9551340768103</v>
      </c>
      <c r="E143" s="61">
        <v>-6557.7795988077642</v>
      </c>
      <c r="F143" s="61">
        <v>-6747.7055547596137</v>
      </c>
      <c r="G143" s="61">
        <v>-7147.7388141477877</v>
      </c>
      <c r="H143" s="61">
        <v>-7254.9786325082423</v>
      </c>
      <c r="I143" s="61">
        <v>-7373.3438575519504</v>
      </c>
      <c r="J143" s="61">
        <v>-7626.7519801430135</v>
      </c>
      <c r="K143" s="61">
        <v>-7675.4899932434055</v>
      </c>
      <c r="L143" s="67">
        <v>-7901.4909690932891</v>
      </c>
      <c r="M143" s="61">
        <v>-7912.1249094124742</v>
      </c>
      <c r="N143" s="67">
        <v>-7821.0397392403829</v>
      </c>
      <c r="O143" s="68">
        <v>-7716.0930458763814</v>
      </c>
      <c r="P143" s="68">
        <v>-7628.3987047661321</v>
      </c>
      <c r="Q143" s="68">
        <v>-7528.0329837156141</v>
      </c>
      <c r="R143" s="68">
        <v>-7496.5109905160607</v>
      </c>
      <c r="S143" s="68">
        <v>-7506.739934142799</v>
      </c>
      <c r="T143" s="68">
        <v>-7445.9097029596414</v>
      </c>
      <c r="U143" s="64" t="s">
        <v>76</v>
      </c>
      <c r="V143" s="66"/>
    </row>
    <row r="144" spans="1:22">
      <c r="A144" s="59"/>
      <c r="B144" s="60" t="s">
        <v>79</v>
      </c>
      <c r="C144" s="61">
        <v>1094.0589343423287</v>
      </c>
      <c r="D144" s="61">
        <v>903.74848771188397</v>
      </c>
      <c r="E144" s="61">
        <v>756.12531711255576</v>
      </c>
      <c r="F144" s="61">
        <v>737.67775460355097</v>
      </c>
      <c r="G144" s="61">
        <v>942.74164078362492</v>
      </c>
      <c r="H144" s="61">
        <v>790.46087624980976</v>
      </c>
      <c r="I144" s="61">
        <v>671.1339845649793</v>
      </c>
      <c r="J144" s="61">
        <v>765.57695368085751</v>
      </c>
      <c r="K144" s="61">
        <v>854.67714554282054</v>
      </c>
      <c r="L144" s="61">
        <v>852.21051265147548</v>
      </c>
      <c r="M144" s="61">
        <v>767.71084144920064</v>
      </c>
      <c r="N144" s="61">
        <v>867.53898276122902</v>
      </c>
      <c r="O144" s="69">
        <v>1012.5657225553909</v>
      </c>
      <c r="P144" s="69">
        <v>976.2748245273483</v>
      </c>
      <c r="Q144" s="69">
        <v>1016.5261379626921</v>
      </c>
      <c r="R144" s="69">
        <v>1027.0284626295729</v>
      </c>
      <c r="S144" s="69">
        <v>897.77088760687195</v>
      </c>
      <c r="T144" s="69">
        <v>949.05872656588531</v>
      </c>
      <c r="U144" s="64" t="s">
        <v>78</v>
      </c>
      <c r="V144" s="66"/>
    </row>
    <row r="145" spans="1:22" ht="26.25" customHeight="1">
      <c r="A145" s="132" t="s">
        <v>81</v>
      </c>
      <c r="B145" s="133"/>
      <c r="C145" s="80">
        <v>166107.18258459066</v>
      </c>
      <c r="D145" s="80">
        <v>165024.95261801724</v>
      </c>
      <c r="E145" s="80">
        <v>171410.46401106069</v>
      </c>
      <c r="F145" s="80">
        <v>169389.53461962493</v>
      </c>
      <c r="G145" s="80">
        <v>165614.97686289117</v>
      </c>
      <c r="H145" s="80">
        <v>155452.71832055011</v>
      </c>
      <c r="I145" s="80">
        <v>163897.51391119897</v>
      </c>
      <c r="J145" s="80">
        <v>163062.24027419742</v>
      </c>
      <c r="K145" s="80">
        <v>162182.83413448551</v>
      </c>
      <c r="L145" s="80">
        <v>161924.61715885845</v>
      </c>
      <c r="M145" s="80">
        <v>167781.84830507904</v>
      </c>
      <c r="N145" s="80">
        <v>166680.56310551832</v>
      </c>
      <c r="O145" s="81">
        <v>165599.93139756756</v>
      </c>
      <c r="P145" s="81">
        <v>168473.60678821625</v>
      </c>
      <c r="Q145" s="81">
        <v>175199.5372421694</v>
      </c>
      <c r="R145" s="81">
        <v>177015.14482775584</v>
      </c>
      <c r="S145" s="98">
        <v>168867.05257047503</v>
      </c>
      <c r="T145" s="98">
        <v>167650.68899846266</v>
      </c>
      <c r="U145" s="135" t="s">
        <v>80</v>
      </c>
      <c r="V145" s="136"/>
    </row>
    <row r="146" spans="1:22">
      <c r="A146" s="86"/>
      <c r="B146" s="87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7"/>
      <c r="V146" s="89"/>
    </row>
    <row r="147" spans="1:22"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</row>
    <row r="148" spans="1:22" ht="16.5">
      <c r="C148" s="41"/>
      <c r="D148" s="41"/>
      <c r="E148" s="41"/>
      <c r="F148" s="41"/>
      <c r="G148" s="41"/>
      <c r="H148" s="41"/>
      <c r="I148" s="137" t="s">
        <v>129</v>
      </c>
      <c r="J148" s="137"/>
      <c r="K148" s="137"/>
      <c r="L148" s="137"/>
      <c r="M148" s="41"/>
      <c r="N148" s="41"/>
      <c r="O148" s="55"/>
      <c r="P148" s="41"/>
      <c r="Q148" s="41"/>
      <c r="R148" s="41"/>
      <c r="S148" s="41"/>
      <c r="T148" s="41"/>
    </row>
    <row r="149" spans="1:22" ht="16.5" customHeight="1">
      <c r="A149" s="57" t="s">
        <v>148</v>
      </c>
      <c r="B149" s="48"/>
      <c r="I149" s="137"/>
      <c r="J149" s="137"/>
      <c r="K149" s="137"/>
      <c r="L149" s="137"/>
      <c r="M149" s="138" t="s">
        <v>150</v>
      </c>
      <c r="N149" s="138"/>
      <c r="O149" s="138"/>
      <c r="P149" s="138"/>
      <c r="Q149" s="138"/>
      <c r="R149" s="138"/>
      <c r="S149" s="138"/>
      <c r="T149" s="138"/>
      <c r="U149" s="138"/>
      <c r="V149" s="138"/>
    </row>
    <row r="150" spans="1:22" ht="17.25">
      <c r="A150" s="57" t="s">
        <v>136</v>
      </c>
      <c r="B150" s="43"/>
      <c r="P150" s="138" t="s">
        <v>140</v>
      </c>
      <c r="Q150" s="138"/>
      <c r="R150" s="138"/>
      <c r="S150" s="138"/>
      <c r="T150" s="138"/>
      <c r="U150" s="138"/>
      <c r="V150" s="138"/>
    </row>
    <row r="151" spans="1:22" ht="16.5">
      <c r="A151" s="45"/>
      <c r="B151" s="45"/>
    </row>
    <row r="152" spans="1:22">
      <c r="A152" s="34"/>
      <c r="B152" s="34"/>
      <c r="C152" s="134">
        <v>2019</v>
      </c>
      <c r="D152" s="134"/>
      <c r="E152" s="134"/>
      <c r="F152" s="134"/>
      <c r="G152" s="134">
        <v>2020</v>
      </c>
      <c r="H152" s="134"/>
      <c r="I152" s="134"/>
      <c r="J152" s="134"/>
      <c r="K152" s="134" t="s">
        <v>1</v>
      </c>
      <c r="L152" s="134"/>
      <c r="M152" s="134"/>
      <c r="N152" s="134"/>
      <c r="O152" s="134" t="s">
        <v>2</v>
      </c>
      <c r="P152" s="134"/>
      <c r="Q152" s="134"/>
      <c r="R152" s="35"/>
      <c r="S152" s="35">
        <v>2023</v>
      </c>
      <c r="T152" s="35"/>
      <c r="U152" s="34"/>
      <c r="V152" s="36"/>
    </row>
    <row r="153" spans="1:22" ht="25.5">
      <c r="A153" s="37" t="s">
        <v>10</v>
      </c>
      <c r="B153" s="38" t="s">
        <v>9</v>
      </c>
      <c r="C153" s="38" t="s">
        <v>3</v>
      </c>
      <c r="D153" s="38" t="s">
        <v>4</v>
      </c>
      <c r="E153" s="38" t="s">
        <v>5</v>
      </c>
      <c r="F153" s="38" t="s">
        <v>6</v>
      </c>
      <c r="G153" s="38" t="s">
        <v>3</v>
      </c>
      <c r="H153" s="38" t="s">
        <v>4</v>
      </c>
      <c r="I153" s="38" t="s">
        <v>5</v>
      </c>
      <c r="J153" s="38" t="s">
        <v>6</v>
      </c>
      <c r="K153" s="38" t="s">
        <v>3</v>
      </c>
      <c r="L153" s="38" t="s">
        <v>4</v>
      </c>
      <c r="M153" s="38" t="s">
        <v>5</v>
      </c>
      <c r="N153" s="38" t="s">
        <v>6</v>
      </c>
      <c r="O153" s="38" t="s">
        <v>3</v>
      </c>
      <c r="P153" s="38" t="s">
        <v>4</v>
      </c>
      <c r="Q153" s="38" t="s">
        <v>5</v>
      </c>
      <c r="R153" s="38" t="s">
        <v>6</v>
      </c>
      <c r="S153" s="38" t="s">
        <v>3</v>
      </c>
      <c r="T153" s="38"/>
      <c r="U153" s="39" t="s">
        <v>8</v>
      </c>
      <c r="V153" s="39" t="s">
        <v>7</v>
      </c>
    </row>
    <row r="154" spans="1:22">
      <c r="A154" s="59" t="s">
        <v>14</v>
      </c>
      <c r="B154" s="60" t="s">
        <v>13</v>
      </c>
      <c r="C154" s="70">
        <v>5.8625813562685352</v>
      </c>
      <c r="D154" s="70">
        <v>2.8534291205599516</v>
      </c>
      <c r="E154" s="70">
        <v>2.4759946558299077</v>
      </c>
      <c r="F154" s="70">
        <v>0.49126081192194704</v>
      </c>
      <c r="G154" s="70">
        <v>17.320665381013328</v>
      </c>
      <c r="H154" s="70">
        <v>20.26487039468681</v>
      </c>
      <c r="I154" s="70">
        <v>21.325541333850808</v>
      </c>
      <c r="J154" s="70">
        <v>15.227082171861042</v>
      </c>
      <c r="K154" s="70">
        <v>-0.70139599371657368</v>
      </c>
      <c r="L154" s="71">
        <v>-0.9150760880777824</v>
      </c>
      <c r="M154" s="70">
        <v>-1.1950307208876438</v>
      </c>
      <c r="N154" s="70">
        <v>4.9970823124332746</v>
      </c>
      <c r="O154" s="71">
        <v>5.748753310299378</v>
      </c>
      <c r="P154" s="72">
        <f t="shared" ref="P154:P173" si="31">P126/L126*100-100</f>
        <v>6.4720197586820518</v>
      </c>
      <c r="Q154" s="72">
        <f t="shared" ref="Q154:Q173" si="32">Q126/M126*100-100</f>
        <v>13.084020148420848</v>
      </c>
      <c r="R154" s="72">
        <f t="shared" ref="R154:R173" si="33">R126/N126*100-100</f>
        <v>5.5774543064307807</v>
      </c>
      <c r="S154" s="72">
        <f t="shared" ref="S154:S173" si="34">S126/O126*100-100</f>
        <v>6.0814105837673651</v>
      </c>
      <c r="T154" s="72"/>
      <c r="U154" s="64" t="s">
        <v>12</v>
      </c>
      <c r="V154" s="82" t="s">
        <v>11</v>
      </c>
    </row>
    <row r="155" spans="1:22">
      <c r="A155" s="59" t="s">
        <v>18</v>
      </c>
      <c r="B155" s="60" t="s">
        <v>17</v>
      </c>
      <c r="C155" s="70">
        <v>0.58733144481659849</v>
      </c>
      <c r="D155" s="70">
        <v>-1.7421728505333078</v>
      </c>
      <c r="E155" s="70">
        <v>-2.7370033955058233</v>
      </c>
      <c r="F155" s="70">
        <v>-3.4042024462646765</v>
      </c>
      <c r="G155" s="70">
        <v>0.22200979182936464</v>
      </c>
      <c r="H155" s="70">
        <v>-1.1276552089485961</v>
      </c>
      <c r="I155" s="70">
        <v>-3.4129277740645279</v>
      </c>
      <c r="J155" s="70">
        <v>-3.1139053444642144</v>
      </c>
      <c r="K155" s="70">
        <v>-2.2626321937621441</v>
      </c>
      <c r="L155" s="71">
        <v>0.65842118844673792</v>
      </c>
      <c r="M155" s="70">
        <v>-0.73835086827880048</v>
      </c>
      <c r="N155" s="70">
        <v>1.3191590750531488</v>
      </c>
      <c r="O155" s="71">
        <v>-1.8026363712358062</v>
      </c>
      <c r="P155" s="72">
        <f t="shared" si="31"/>
        <v>1.1677970406098694</v>
      </c>
      <c r="Q155" s="72">
        <f t="shared" si="32"/>
        <v>2.6882225567805591</v>
      </c>
      <c r="R155" s="72">
        <f t="shared" si="33"/>
        <v>4.7774437057077819</v>
      </c>
      <c r="S155" s="72">
        <f t="shared" si="34"/>
        <v>4.06328705439212</v>
      </c>
      <c r="T155" s="72"/>
      <c r="U155" s="64" t="s">
        <v>16</v>
      </c>
      <c r="V155" s="82" t="s">
        <v>15</v>
      </c>
    </row>
    <row r="156" spans="1:22">
      <c r="A156" s="59" t="s">
        <v>22</v>
      </c>
      <c r="B156" s="60" t="s">
        <v>21</v>
      </c>
      <c r="C156" s="70">
        <v>-0.94178078930568176</v>
      </c>
      <c r="D156" s="70">
        <v>-6.5519493969876379</v>
      </c>
      <c r="E156" s="70">
        <v>2.0427719814059486</v>
      </c>
      <c r="F156" s="70">
        <v>-1.0308478776271812</v>
      </c>
      <c r="G156" s="70">
        <v>-1.9223695008674611</v>
      </c>
      <c r="H156" s="70">
        <v>-11.557099671760909</v>
      </c>
      <c r="I156" s="70">
        <v>-10.64275714318515</v>
      </c>
      <c r="J156" s="70">
        <v>-2.7704943577877827</v>
      </c>
      <c r="K156" s="70">
        <v>0.86090129422690609</v>
      </c>
      <c r="L156" s="71">
        <v>13.372097251557193</v>
      </c>
      <c r="M156" s="70">
        <v>6.1345820500238375</v>
      </c>
      <c r="N156" s="70">
        <v>-3.6900168167810143</v>
      </c>
      <c r="O156" s="71">
        <v>-3.8416505748184591</v>
      </c>
      <c r="P156" s="72">
        <f t="shared" si="31"/>
        <v>3.9999873288240906</v>
      </c>
      <c r="Q156" s="72">
        <f t="shared" si="32"/>
        <v>3.0727749329409733</v>
      </c>
      <c r="R156" s="72">
        <f t="shared" si="33"/>
        <v>7.1055768741675962</v>
      </c>
      <c r="S156" s="72">
        <f t="shared" si="34"/>
        <v>10.848082312189007</v>
      </c>
      <c r="T156" s="72"/>
      <c r="U156" s="64" t="s">
        <v>20</v>
      </c>
      <c r="V156" s="83" t="s">
        <v>19</v>
      </c>
    </row>
    <row r="157" spans="1:22" ht="60">
      <c r="A157" s="59" t="s">
        <v>26</v>
      </c>
      <c r="B157" s="60" t="s">
        <v>25</v>
      </c>
      <c r="C157" s="70">
        <v>0.7107480874869907</v>
      </c>
      <c r="D157" s="70">
        <v>28.754536084954452</v>
      </c>
      <c r="E157" s="70">
        <v>34.661885294032629</v>
      </c>
      <c r="F157" s="70">
        <v>40.323260170786284</v>
      </c>
      <c r="G157" s="70">
        <v>5.039040474038913</v>
      </c>
      <c r="H157" s="70">
        <v>-20.151809363010486</v>
      </c>
      <c r="I157" s="70">
        <v>-19.837223208548238</v>
      </c>
      <c r="J157" s="70">
        <v>-25.720265808962594</v>
      </c>
      <c r="K157" s="70">
        <v>-0.73332729385630557</v>
      </c>
      <c r="L157" s="71">
        <v>4.0192625182070287</v>
      </c>
      <c r="M157" s="70">
        <v>-0.84570285997932615</v>
      </c>
      <c r="N157" s="70">
        <v>2.3976515857839606</v>
      </c>
      <c r="O157" s="71">
        <v>1.6773541737903201</v>
      </c>
      <c r="P157" s="72">
        <f t="shared" si="31"/>
        <v>1.3017899014878367</v>
      </c>
      <c r="Q157" s="72">
        <f t="shared" si="32"/>
        <v>3.6494740172539082</v>
      </c>
      <c r="R157" s="72">
        <f t="shared" si="33"/>
        <v>6.0979890154275722</v>
      </c>
      <c r="S157" s="72">
        <f t="shared" si="34"/>
        <v>0.66635749169819292</v>
      </c>
      <c r="T157" s="72"/>
      <c r="U157" s="64" t="s">
        <v>24</v>
      </c>
      <c r="V157" s="83" t="s">
        <v>23</v>
      </c>
    </row>
    <row r="158" spans="1:22">
      <c r="A158" s="59" t="s">
        <v>30</v>
      </c>
      <c r="B158" s="60" t="s">
        <v>29</v>
      </c>
      <c r="C158" s="70">
        <v>-0.360132278156712</v>
      </c>
      <c r="D158" s="70">
        <v>-2.2996117548440225</v>
      </c>
      <c r="E158" s="70">
        <v>-2.3039168935315928</v>
      </c>
      <c r="F158" s="70">
        <v>-1.7861622459521129</v>
      </c>
      <c r="G158" s="70">
        <v>-2.900223169233044</v>
      </c>
      <c r="H158" s="70">
        <v>-3.0641678319825161</v>
      </c>
      <c r="I158" s="70">
        <v>-4.4832844991183691</v>
      </c>
      <c r="J158" s="70">
        <v>-4.6909616237859382</v>
      </c>
      <c r="K158" s="70">
        <v>-3.3788637558117784</v>
      </c>
      <c r="L158" s="71">
        <v>0.57630410247607244</v>
      </c>
      <c r="M158" s="70">
        <v>4.7672497768842987</v>
      </c>
      <c r="N158" s="70">
        <v>4.6952701927669862</v>
      </c>
      <c r="O158" s="71">
        <v>9.2726012869951404</v>
      </c>
      <c r="P158" s="72">
        <f t="shared" si="31"/>
        <v>0.59999999999999432</v>
      </c>
      <c r="Q158" s="72">
        <f t="shared" si="32"/>
        <v>4.5190561020956892</v>
      </c>
      <c r="R158" s="72">
        <f t="shared" si="33"/>
        <v>-9.4450596080053799</v>
      </c>
      <c r="S158" s="72">
        <f t="shared" si="34"/>
        <v>-12.455624871579545</v>
      </c>
      <c r="T158" s="72"/>
      <c r="U158" s="64" t="s">
        <v>28</v>
      </c>
      <c r="V158" s="82" t="s">
        <v>27</v>
      </c>
    </row>
    <row r="159" spans="1:22" ht="45">
      <c r="A159" s="59" t="s">
        <v>34</v>
      </c>
      <c r="B159" s="60" t="s">
        <v>33</v>
      </c>
      <c r="C159" s="70">
        <v>4.2940990392111189E-2</v>
      </c>
      <c r="D159" s="70">
        <v>-1.2856502955235243</v>
      </c>
      <c r="E159" s="70">
        <v>-0.17447427450201758</v>
      </c>
      <c r="F159" s="70">
        <v>5.4861831924313265E-4</v>
      </c>
      <c r="G159" s="70">
        <v>-4.4872116458359841</v>
      </c>
      <c r="H159" s="70">
        <v>-30.977677564761024</v>
      </c>
      <c r="I159" s="70">
        <v>-2.3530228088732201</v>
      </c>
      <c r="J159" s="70">
        <v>6.2095404725880599E-2</v>
      </c>
      <c r="K159" s="70">
        <v>3.6399227291177567</v>
      </c>
      <c r="L159" s="71">
        <v>26.128569782909565</v>
      </c>
      <c r="M159" s="70">
        <v>-3.404548603796087</v>
      </c>
      <c r="N159" s="70">
        <v>-4.2428714034097981</v>
      </c>
      <c r="O159" s="71">
        <v>3.7444077556753967</v>
      </c>
      <c r="P159" s="72">
        <f t="shared" si="31"/>
        <v>17.705723379503397</v>
      </c>
      <c r="Q159" s="72">
        <f t="shared" si="32"/>
        <v>10.260297498506787</v>
      </c>
      <c r="R159" s="72">
        <f t="shared" si="33"/>
        <v>16.056393090996551</v>
      </c>
      <c r="S159" s="72">
        <f t="shared" si="34"/>
        <v>1.5682835187649431</v>
      </c>
      <c r="T159" s="72"/>
      <c r="U159" s="64" t="s">
        <v>32</v>
      </c>
      <c r="V159" s="82" t="s">
        <v>31</v>
      </c>
    </row>
    <row r="160" spans="1:22">
      <c r="A160" s="59" t="s">
        <v>38</v>
      </c>
      <c r="B160" s="60" t="s">
        <v>37</v>
      </c>
      <c r="C160" s="70">
        <v>8.6636795061003653</v>
      </c>
      <c r="D160" s="70">
        <v>11.108564943159678</v>
      </c>
      <c r="E160" s="70">
        <v>6.6742269457632801</v>
      </c>
      <c r="F160" s="70">
        <v>10.4264752839686</v>
      </c>
      <c r="G160" s="70">
        <v>-8.6360144664141245</v>
      </c>
      <c r="H160" s="70">
        <v>-44.011511282874629</v>
      </c>
      <c r="I160" s="70">
        <v>-45.350646170387968</v>
      </c>
      <c r="J160" s="70">
        <v>-37.909314288731174</v>
      </c>
      <c r="K160" s="70">
        <v>-21.711064991423413</v>
      </c>
      <c r="L160" s="71">
        <v>29.782140607792741</v>
      </c>
      <c r="M160" s="70">
        <v>29.723218889418035</v>
      </c>
      <c r="N160" s="70">
        <v>26.327939617077224</v>
      </c>
      <c r="O160" s="71">
        <v>25.040547820492961</v>
      </c>
      <c r="P160" s="72">
        <f t="shared" si="31"/>
        <v>26.738422815605077</v>
      </c>
      <c r="Q160" s="72">
        <f t="shared" si="32"/>
        <v>28.389341322612182</v>
      </c>
      <c r="R160" s="72">
        <f t="shared" si="33"/>
        <v>24.674136676171926</v>
      </c>
      <c r="S160" s="72">
        <f t="shared" si="34"/>
        <v>11.900018563229267</v>
      </c>
      <c r="T160" s="72"/>
      <c r="U160" s="64" t="s">
        <v>36</v>
      </c>
      <c r="V160" s="83" t="s">
        <v>35</v>
      </c>
    </row>
    <row r="161" spans="1:22" ht="24">
      <c r="A161" s="59" t="s">
        <v>42</v>
      </c>
      <c r="B161" s="60" t="s">
        <v>41</v>
      </c>
      <c r="C161" s="70">
        <v>7.2520064433725366</v>
      </c>
      <c r="D161" s="70">
        <v>7.9486282817890981</v>
      </c>
      <c r="E161" s="70">
        <v>9.9082710437298687</v>
      </c>
      <c r="F161" s="70">
        <v>12.403956742054362</v>
      </c>
      <c r="G161" s="70">
        <v>-10.336474848963505</v>
      </c>
      <c r="H161" s="70">
        <v>-43.69942117745488</v>
      </c>
      <c r="I161" s="70">
        <v>-23.58587519600465</v>
      </c>
      <c r="J161" s="70">
        <v>-15.036814924576447</v>
      </c>
      <c r="K161" s="70">
        <v>1.4410406034289309</v>
      </c>
      <c r="L161" s="71">
        <v>40.95773244032253</v>
      </c>
      <c r="M161" s="70">
        <v>29.838428727800959</v>
      </c>
      <c r="N161" s="70">
        <v>13.418112005437335</v>
      </c>
      <c r="O161" s="71">
        <v>3.7109250598261383</v>
      </c>
      <c r="P161" s="72">
        <f t="shared" si="31"/>
        <v>-1.8661757842002515</v>
      </c>
      <c r="Q161" s="72">
        <f t="shared" si="32"/>
        <v>3.9672301926912752</v>
      </c>
      <c r="R161" s="72">
        <f t="shared" si="33"/>
        <v>8.5581188898718779</v>
      </c>
      <c r="S161" s="72">
        <f t="shared" si="34"/>
        <v>11.360677019084903</v>
      </c>
      <c r="T161" s="72"/>
      <c r="U161" s="64" t="s">
        <v>40</v>
      </c>
      <c r="V161" s="83" t="s">
        <v>39</v>
      </c>
    </row>
    <row r="162" spans="1:22">
      <c r="A162" s="59" t="s">
        <v>46</v>
      </c>
      <c r="B162" s="60" t="s">
        <v>45</v>
      </c>
      <c r="C162" s="70">
        <v>0.52698499988179037</v>
      </c>
      <c r="D162" s="70">
        <v>5.7729360728146588</v>
      </c>
      <c r="E162" s="70">
        <v>3.0200375627261735</v>
      </c>
      <c r="F162" s="70">
        <v>-4.5434605824042507</v>
      </c>
      <c r="G162" s="70">
        <v>5.9055232561173767</v>
      </c>
      <c r="H162" s="70">
        <v>4.5224741492881861</v>
      </c>
      <c r="I162" s="70">
        <v>7.8165878281277799</v>
      </c>
      <c r="J162" s="70">
        <v>10.35006032740489</v>
      </c>
      <c r="K162" s="70">
        <v>-1.6559871854268664</v>
      </c>
      <c r="L162" s="71">
        <v>5.1709637711740726</v>
      </c>
      <c r="M162" s="70">
        <v>2.106226573103271</v>
      </c>
      <c r="N162" s="70">
        <v>16.147997412201011</v>
      </c>
      <c r="O162" s="71">
        <v>10.481913738633295</v>
      </c>
      <c r="P162" s="72">
        <f t="shared" si="31"/>
        <v>6.5903729752504319</v>
      </c>
      <c r="Q162" s="72">
        <f t="shared" si="32"/>
        <v>15.794868273169826</v>
      </c>
      <c r="R162" s="72">
        <f t="shared" si="33"/>
        <v>11.366883263066413</v>
      </c>
      <c r="S162" s="72">
        <f t="shared" si="34"/>
        <v>8.5872858620607957</v>
      </c>
      <c r="T162" s="72"/>
      <c r="U162" s="64" t="s">
        <v>44</v>
      </c>
      <c r="V162" s="82" t="s">
        <v>43</v>
      </c>
    </row>
    <row r="163" spans="1:22">
      <c r="A163" s="59" t="s">
        <v>50</v>
      </c>
      <c r="B163" s="60" t="s">
        <v>49</v>
      </c>
      <c r="C163" s="70">
        <v>1.6460595143760486</v>
      </c>
      <c r="D163" s="70">
        <v>2.2246508287555997</v>
      </c>
      <c r="E163" s="70">
        <v>2.9474984826656652</v>
      </c>
      <c r="F163" s="70">
        <v>5.1867465579847902</v>
      </c>
      <c r="G163" s="70">
        <v>4.6413568579076951</v>
      </c>
      <c r="H163" s="70">
        <v>7.7056134444255235</v>
      </c>
      <c r="I163" s="70">
        <v>12.494167551826337</v>
      </c>
      <c r="J163" s="70">
        <v>8.8958835265814571</v>
      </c>
      <c r="K163" s="70">
        <v>6.9268610729113362</v>
      </c>
      <c r="L163" s="71">
        <v>8.7085228169066795</v>
      </c>
      <c r="M163" s="70">
        <v>9.9310702073254902</v>
      </c>
      <c r="N163" s="70">
        <v>2.6190970869223054</v>
      </c>
      <c r="O163" s="71">
        <v>-2.1217447419847986</v>
      </c>
      <c r="P163" s="72">
        <f t="shared" si="31"/>
        <v>-3.8734452220571285</v>
      </c>
      <c r="Q163" s="72">
        <f t="shared" si="32"/>
        <v>-5.4283365851043328</v>
      </c>
      <c r="R163" s="72">
        <f t="shared" si="33"/>
        <v>8.4810082720385225</v>
      </c>
      <c r="S163" s="72">
        <f t="shared" si="34"/>
        <v>-3.2882754528470173</v>
      </c>
      <c r="T163" s="72"/>
      <c r="U163" s="64" t="s">
        <v>48</v>
      </c>
      <c r="V163" s="82" t="s">
        <v>47</v>
      </c>
    </row>
    <row r="164" spans="1:22">
      <c r="A164" s="59" t="s">
        <v>54</v>
      </c>
      <c r="B164" s="60" t="s">
        <v>53</v>
      </c>
      <c r="C164" s="70">
        <v>3.9979470901046312</v>
      </c>
      <c r="D164" s="70">
        <v>1.8160425956473318</v>
      </c>
      <c r="E164" s="70">
        <v>1.965121283132703</v>
      </c>
      <c r="F164" s="70">
        <v>0.24808634436396915</v>
      </c>
      <c r="G164" s="70">
        <v>-0.76514975733569202</v>
      </c>
      <c r="H164" s="70">
        <v>-0.17427545450415494</v>
      </c>
      <c r="I164" s="70">
        <v>1.8934704304906802</v>
      </c>
      <c r="J164" s="70">
        <v>-1.4409781824182772</v>
      </c>
      <c r="K164" s="70">
        <v>0.80360917122865771</v>
      </c>
      <c r="L164" s="71">
        <v>1.1615110369184833</v>
      </c>
      <c r="M164" s="70">
        <v>1.6818144307504639</v>
      </c>
      <c r="N164" s="70">
        <v>3.1175428227396655</v>
      </c>
      <c r="O164" s="71">
        <v>7.3336841882365889</v>
      </c>
      <c r="P164" s="72">
        <f t="shared" si="31"/>
        <v>8.6659084445561518</v>
      </c>
      <c r="Q164" s="72">
        <f t="shared" si="32"/>
        <v>2.2677134571313502</v>
      </c>
      <c r="R164" s="72">
        <f t="shared" si="33"/>
        <v>11.72422260352586</v>
      </c>
      <c r="S164" s="72">
        <f t="shared" si="34"/>
        <v>6.9162224157734755</v>
      </c>
      <c r="T164" s="72"/>
      <c r="U164" s="64" t="s">
        <v>52</v>
      </c>
      <c r="V164" s="83" t="s">
        <v>51</v>
      </c>
    </row>
    <row r="165" spans="1:22" ht="45">
      <c r="A165" s="59" t="s">
        <v>58</v>
      </c>
      <c r="B165" s="60" t="s">
        <v>57</v>
      </c>
      <c r="C165" s="70">
        <v>-1.7938417199812875</v>
      </c>
      <c r="D165" s="70">
        <v>-2.188770688735346</v>
      </c>
      <c r="E165" s="70">
        <v>-1.0465317853539347</v>
      </c>
      <c r="F165" s="70">
        <v>-1.5243899139998689</v>
      </c>
      <c r="G165" s="70">
        <v>-1.7114114104978739</v>
      </c>
      <c r="H165" s="70">
        <v>-6.2201355388173312</v>
      </c>
      <c r="I165" s="70">
        <v>-5.3531969444550782</v>
      </c>
      <c r="J165" s="70">
        <v>-7.4883822368635151</v>
      </c>
      <c r="K165" s="70">
        <v>-3.8987722221915817</v>
      </c>
      <c r="L165" s="71">
        <v>1.6996169664075182</v>
      </c>
      <c r="M165" s="70">
        <v>3.9351731084609582</v>
      </c>
      <c r="N165" s="70">
        <v>7.0866576390388971</v>
      </c>
      <c r="O165" s="71">
        <v>10.199999999999999</v>
      </c>
      <c r="P165" s="72">
        <f t="shared" si="31"/>
        <v>8.3310258283760987</v>
      </c>
      <c r="Q165" s="72">
        <f t="shared" si="32"/>
        <v>9.6082481705842753</v>
      </c>
      <c r="R165" s="72">
        <f t="shared" si="33"/>
        <v>11.099109568927261</v>
      </c>
      <c r="S165" s="72">
        <f t="shared" si="34"/>
        <v>1.966036092379511</v>
      </c>
      <c r="T165" s="72"/>
      <c r="U165" s="64" t="s">
        <v>56</v>
      </c>
      <c r="V165" s="83" t="s">
        <v>55</v>
      </c>
    </row>
    <row r="166" spans="1:22" ht="30">
      <c r="A166" s="59" t="s">
        <v>62</v>
      </c>
      <c r="B166" s="60" t="s">
        <v>61</v>
      </c>
      <c r="C166" s="70">
        <v>4.8871856209089941</v>
      </c>
      <c r="D166" s="70">
        <v>7.8006156471761585</v>
      </c>
      <c r="E166" s="70">
        <v>6.3120362741358633</v>
      </c>
      <c r="F166" s="70">
        <v>6.25202148637878</v>
      </c>
      <c r="G166" s="70">
        <v>7.7560209476017974</v>
      </c>
      <c r="H166" s="70">
        <v>4.7230611724425273</v>
      </c>
      <c r="I166" s="70">
        <v>1.9406330476022191</v>
      </c>
      <c r="J166" s="70">
        <v>-0.16195196354901498</v>
      </c>
      <c r="K166" s="70">
        <v>-1.2607320841989065</v>
      </c>
      <c r="L166" s="71">
        <v>-0.77944884032594075</v>
      </c>
      <c r="M166" s="70">
        <v>0.93721640989265609</v>
      </c>
      <c r="N166" s="70">
        <v>0.53737227034599366</v>
      </c>
      <c r="O166" s="71">
        <v>0.79750023318723606</v>
      </c>
      <c r="P166" s="72">
        <f t="shared" si="31"/>
        <v>1.5133099732895374</v>
      </c>
      <c r="Q166" s="72">
        <f t="shared" si="32"/>
        <v>1.6281292789417989</v>
      </c>
      <c r="R166" s="72">
        <f t="shared" si="33"/>
        <v>1.7495072900436384</v>
      </c>
      <c r="S166" s="72">
        <f t="shared" si="34"/>
        <v>1.8707876432393959</v>
      </c>
      <c r="T166" s="72"/>
      <c r="U166" s="64" t="s">
        <v>60</v>
      </c>
      <c r="V166" s="82" t="s">
        <v>59</v>
      </c>
    </row>
    <row r="167" spans="1:22">
      <c r="A167" s="59" t="s">
        <v>65</v>
      </c>
      <c r="B167" s="60" t="s">
        <v>113</v>
      </c>
      <c r="C167" s="70">
        <v>-2.1149302505178156</v>
      </c>
      <c r="D167" s="70">
        <v>4.5622123601091857E-2</v>
      </c>
      <c r="E167" s="70">
        <v>-0.80352784638147057</v>
      </c>
      <c r="F167" s="70">
        <v>-1.2696580099617449</v>
      </c>
      <c r="G167" s="70">
        <v>7.0315705045068455</v>
      </c>
      <c r="H167" s="70">
        <v>4.4106823440597083</v>
      </c>
      <c r="I167" s="70">
        <v>1.8125016501121252</v>
      </c>
      <c r="J167" s="70">
        <v>-0.65476718759947516</v>
      </c>
      <c r="K167" s="70">
        <v>-2.9268922086616129</v>
      </c>
      <c r="L167" s="71">
        <v>-2.2099861796432378</v>
      </c>
      <c r="M167" s="70">
        <v>-9.1652598336040114E-2</v>
      </c>
      <c r="N167" s="70">
        <v>0.13375671956777491</v>
      </c>
      <c r="O167" s="71">
        <v>1.0959881948516568</v>
      </c>
      <c r="P167" s="72">
        <f t="shared" si="31"/>
        <v>1.9970443434905008</v>
      </c>
      <c r="Q167" s="72">
        <f t="shared" si="32"/>
        <v>1.7047518181723547</v>
      </c>
      <c r="R167" s="72">
        <f t="shared" si="33"/>
        <v>2.0766144575761416</v>
      </c>
      <c r="S167" s="72">
        <f t="shared" si="34"/>
        <v>2.5349789791666097</v>
      </c>
      <c r="T167" s="72"/>
      <c r="U167" s="64" t="s">
        <v>64</v>
      </c>
      <c r="V167" s="83" t="s">
        <v>63</v>
      </c>
    </row>
    <row r="168" spans="1:22" ht="30">
      <c r="A168" s="59" t="s">
        <v>68</v>
      </c>
      <c r="B168" s="60" t="s">
        <v>114</v>
      </c>
      <c r="C168" s="70">
        <v>17.220007553968685</v>
      </c>
      <c r="D168" s="70">
        <v>20.166558287911741</v>
      </c>
      <c r="E168" s="70">
        <v>19.911139135074322</v>
      </c>
      <c r="F168" s="70">
        <v>19.653879399496901</v>
      </c>
      <c r="G168" s="70">
        <v>3.0783465039960731</v>
      </c>
      <c r="H168" s="70">
        <v>-0.27014125106006759</v>
      </c>
      <c r="I168" s="70">
        <v>-3.1924016386095673</v>
      </c>
      <c r="J168" s="70">
        <v>-5.2736047960349026</v>
      </c>
      <c r="K168" s="70">
        <v>-2.9968960005085137</v>
      </c>
      <c r="L168" s="71">
        <v>-2.0993838869246275</v>
      </c>
      <c r="M168" s="70">
        <v>0.20850060081041022</v>
      </c>
      <c r="N168" s="70">
        <v>1.2276255626383912</v>
      </c>
      <c r="O168" s="71">
        <v>1.0932598367476629</v>
      </c>
      <c r="P168" s="72">
        <f t="shared" si="31"/>
        <v>1.2831486487155672</v>
      </c>
      <c r="Q168" s="72">
        <f t="shared" si="32"/>
        <v>1.1642224609059895</v>
      </c>
      <c r="R168" s="72">
        <f t="shared" si="33"/>
        <v>2.6641296604930034</v>
      </c>
      <c r="S168" s="72">
        <f t="shared" si="34"/>
        <v>1.6600348752730412</v>
      </c>
      <c r="T168" s="72"/>
      <c r="U168" s="64" t="s">
        <v>67</v>
      </c>
      <c r="V168" s="83" t="s">
        <v>66</v>
      </c>
    </row>
    <row r="169" spans="1:22" ht="30">
      <c r="A169" s="59" t="s">
        <v>71</v>
      </c>
      <c r="B169" s="60" t="s">
        <v>115</v>
      </c>
      <c r="C169" s="70">
        <v>3.628718440238174</v>
      </c>
      <c r="D169" s="70">
        <v>5.9815962419865798</v>
      </c>
      <c r="E169" s="70">
        <v>5.1968147778029419</v>
      </c>
      <c r="F169" s="70">
        <v>5.0418540829324741</v>
      </c>
      <c r="G169" s="70">
        <v>3.3681337391330999</v>
      </c>
      <c r="H169" s="70">
        <v>-15.410105949420569</v>
      </c>
      <c r="I169" s="70">
        <v>-5.9590016213341528</v>
      </c>
      <c r="J169" s="70">
        <v>-4.9728902693955632</v>
      </c>
      <c r="K169" s="70">
        <v>-0.70296127634485117</v>
      </c>
      <c r="L169" s="71">
        <v>2.9630720245293389</v>
      </c>
      <c r="M169" s="70">
        <v>3.7930389948022309</v>
      </c>
      <c r="N169" s="70">
        <v>5.5395169340081676</v>
      </c>
      <c r="O169" s="71">
        <v>0.78262348408230764</v>
      </c>
      <c r="P169" s="72">
        <f t="shared" si="31"/>
        <v>5.8426303154949437</v>
      </c>
      <c r="Q169" s="72">
        <f t="shared" si="32"/>
        <v>1.7022282223522041</v>
      </c>
      <c r="R169" s="72">
        <f t="shared" si="33"/>
        <v>-0.98438497383071422</v>
      </c>
      <c r="S169" s="72">
        <f t="shared" si="34"/>
        <v>1.0795753967647101</v>
      </c>
      <c r="T169" s="72"/>
      <c r="U169" s="64" t="s">
        <v>70</v>
      </c>
      <c r="V169" s="82" t="s">
        <v>69</v>
      </c>
    </row>
    <row r="170" spans="1:22" ht="60">
      <c r="A170" s="59" t="s">
        <v>75</v>
      </c>
      <c r="B170" s="60" t="s">
        <v>74</v>
      </c>
      <c r="C170" s="70">
        <v>3.3688220743453741</v>
      </c>
      <c r="D170" s="70">
        <v>1.6428470972727212</v>
      </c>
      <c r="E170" s="70">
        <v>2.0611395273024016</v>
      </c>
      <c r="F170" s="70">
        <v>0.47696597633984084</v>
      </c>
      <c r="G170" s="70">
        <v>0.61227769858082581</v>
      </c>
      <c r="H170" s="70">
        <v>-11.386160573307947</v>
      </c>
      <c r="I170" s="70">
        <v>-10.614975163673762</v>
      </c>
      <c r="J170" s="70">
        <v>-8.1903054413547665</v>
      </c>
      <c r="K170" s="70">
        <v>-11.647963602513826</v>
      </c>
      <c r="L170" s="71">
        <v>-6.8958983611199898</v>
      </c>
      <c r="M170" s="70">
        <v>-3.7997000764599278</v>
      </c>
      <c r="N170" s="70">
        <v>-3.8542413196060625</v>
      </c>
      <c r="O170" s="71">
        <v>19.533382886002329</v>
      </c>
      <c r="P170" s="72">
        <f t="shared" si="31"/>
        <v>28.607185495206124</v>
      </c>
      <c r="Q170" s="72">
        <f t="shared" si="32"/>
        <v>27.473688309844846</v>
      </c>
      <c r="R170" s="72">
        <f t="shared" si="33"/>
        <v>32.981283298172002</v>
      </c>
      <c r="S170" s="72">
        <f t="shared" si="34"/>
        <v>-18.11955321737824</v>
      </c>
      <c r="T170" s="72"/>
      <c r="U170" s="64" t="s">
        <v>73</v>
      </c>
      <c r="V170" s="82" t="s">
        <v>72</v>
      </c>
    </row>
    <row r="171" spans="1:22" ht="30">
      <c r="A171" s="59"/>
      <c r="B171" s="60" t="s">
        <v>77</v>
      </c>
      <c r="C171" s="70">
        <v>3.7111292625250343</v>
      </c>
      <c r="D171" s="70">
        <v>4.0573891402482616</v>
      </c>
      <c r="E171" s="70">
        <v>3.9648964358566872</v>
      </c>
      <c r="F171" s="70">
        <v>7.3457616655068847</v>
      </c>
      <c r="G171" s="70">
        <v>4.1005201078734501</v>
      </c>
      <c r="H171" s="70">
        <v>6.4415493020140815</v>
      </c>
      <c r="I171" s="70">
        <v>6.0516263868639157</v>
      </c>
      <c r="J171" s="70">
        <v>6.0516263868639442</v>
      </c>
      <c r="K171" s="70">
        <v>7.3834703927768004</v>
      </c>
      <c r="L171" s="73">
        <v>8.9112920841440086</v>
      </c>
      <c r="M171" s="70">
        <v>7.3071466931342428</v>
      </c>
      <c r="N171" s="70">
        <v>2.5474508624800754</v>
      </c>
      <c r="O171" s="73">
        <v>0.52899622914912925</v>
      </c>
      <c r="P171" s="74">
        <f t="shared" si="31"/>
        <v>-3.4562118136356617</v>
      </c>
      <c r="Q171" s="74">
        <f t="shared" si="32"/>
        <v>-4.8544724722423638</v>
      </c>
      <c r="R171" s="74">
        <f t="shared" si="33"/>
        <v>-4.1494322947378635</v>
      </c>
      <c r="S171" s="74">
        <f t="shared" si="34"/>
        <v>-2.7132009747532067</v>
      </c>
      <c r="T171" s="74"/>
      <c r="U171" s="64" t="s">
        <v>76</v>
      </c>
      <c r="V171" s="66"/>
    </row>
    <row r="172" spans="1:22">
      <c r="A172" s="59"/>
      <c r="B172" s="60" t="s">
        <v>79</v>
      </c>
      <c r="C172" s="70">
        <v>90.418698300256381</v>
      </c>
      <c r="D172" s="70">
        <v>87.16399973846228</v>
      </c>
      <c r="E172" s="70">
        <v>69.460567674305452</v>
      </c>
      <c r="F172" s="70">
        <v>80.307418166903574</v>
      </c>
      <c r="G172" s="70">
        <v>-1.9482342927458944</v>
      </c>
      <c r="H172" s="70">
        <v>-11.351759655011108</v>
      </c>
      <c r="I172" s="70">
        <v>-17.185583925092672</v>
      </c>
      <c r="J172" s="70">
        <v>-7.3887452284753152</v>
      </c>
      <c r="K172" s="70">
        <v>-9.3413180696678921</v>
      </c>
      <c r="L172" s="70">
        <v>7.8118523328599281</v>
      </c>
      <c r="M172" s="70">
        <v>14.390100800337407</v>
      </c>
      <c r="N172" s="70">
        <v>13.318325295731922</v>
      </c>
      <c r="O172" s="70">
        <v>19.001275283687136</v>
      </c>
      <c r="P172" s="75">
        <f t="shared" si="31"/>
        <v>14.557941967868089</v>
      </c>
      <c r="Q172" s="75">
        <f t="shared" si="32"/>
        <v>32.410027718744345</v>
      </c>
      <c r="R172" s="75">
        <f t="shared" si="33"/>
        <v>18.384128325935961</v>
      </c>
      <c r="S172" s="75">
        <f t="shared" si="34"/>
        <v>-11.33702557684984</v>
      </c>
      <c r="T172" s="75"/>
      <c r="U172" s="64" t="s">
        <v>78</v>
      </c>
      <c r="V172" s="66"/>
    </row>
    <row r="173" spans="1:22">
      <c r="A173" s="130" t="s">
        <v>81</v>
      </c>
      <c r="B173" s="131"/>
      <c r="C173" s="70">
        <v>1.6579268410198011</v>
      </c>
      <c r="D173" s="70">
        <v>0.51809376090197645</v>
      </c>
      <c r="E173" s="70">
        <v>0.713627644107234</v>
      </c>
      <c r="F173" s="70">
        <v>0.23434890708966805</v>
      </c>
      <c r="G173" s="70">
        <v>-0.16933497838988387</v>
      </c>
      <c r="H173" s="70">
        <v>-5.9637950995043525</v>
      </c>
      <c r="I173" s="70">
        <v>-4.5233138510421327</v>
      </c>
      <c r="J173" s="70">
        <v>-3.8775009290456239</v>
      </c>
      <c r="K173" s="70">
        <v>-2.0917416499822536</v>
      </c>
      <c r="L173" s="70">
        <v>4.0405718308564644</v>
      </c>
      <c r="M173" s="70">
        <v>2.3641851551156776</v>
      </c>
      <c r="N173" s="70">
        <v>2.2189826567060797</v>
      </c>
      <c r="O173" s="70">
        <v>2.3314186116955256</v>
      </c>
      <c r="P173" s="75">
        <f t="shared" si="31"/>
        <v>4.0444681878931448</v>
      </c>
      <c r="Q173" s="75">
        <f t="shared" si="32"/>
        <v>4.4210318410622875</v>
      </c>
      <c r="R173" s="75">
        <f t="shared" si="33"/>
        <v>6.2002320664678479</v>
      </c>
      <c r="S173" s="99">
        <f t="shared" si="34"/>
        <v>1.9729000763072975</v>
      </c>
      <c r="T173" s="99"/>
      <c r="U173" s="135" t="s">
        <v>80</v>
      </c>
      <c r="V173" s="136"/>
    </row>
    <row r="174" spans="1:22">
      <c r="A174" s="86"/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9"/>
    </row>
    <row r="176" spans="1:22" ht="16.5">
      <c r="A176" s="8"/>
      <c r="B176" s="3"/>
      <c r="I176" s="137" t="s">
        <v>130</v>
      </c>
      <c r="J176" s="137"/>
      <c r="K176" s="137"/>
      <c r="L176" s="137"/>
    </row>
    <row r="177" spans="1:22" ht="16.5" customHeight="1">
      <c r="A177" s="57" t="s">
        <v>148</v>
      </c>
      <c r="B177" s="46"/>
      <c r="M177" s="138" t="s">
        <v>150</v>
      </c>
      <c r="N177" s="138"/>
      <c r="O177" s="138"/>
      <c r="P177" s="138"/>
      <c r="Q177" s="138"/>
      <c r="R177" s="138"/>
      <c r="S177" s="138"/>
      <c r="T177" s="138"/>
      <c r="U177" s="138"/>
      <c r="V177" s="138"/>
    </row>
    <row r="178" spans="1:22" ht="17.25">
      <c r="A178" s="57" t="s">
        <v>137</v>
      </c>
      <c r="B178" s="43"/>
      <c r="P178" s="138" t="s">
        <v>143</v>
      </c>
      <c r="Q178" s="138"/>
      <c r="R178" s="138"/>
      <c r="S178" s="138"/>
      <c r="T178" s="138"/>
      <c r="U178" s="138"/>
      <c r="V178" s="138"/>
    </row>
    <row r="179" spans="1:22" ht="16.5">
      <c r="A179" s="45"/>
      <c r="B179" s="45"/>
    </row>
    <row r="180" spans="1:22">
      <c r="A180" s="34"/>
      <c r="B180" s="34"/>
      <c r="C180" s="134">
        <v>2019</v>
      </c>
      <c r="D180" s="134"/>
      <c r="E180" s="134"/>
      <c r="F180" s="134"/>
      <c r="G180" s="134">
        <v>2020</v>
      </c>
      <c r="H180" s="134"/>
      <c r="I180" s="134"/>
      <c r="J180" s="134"/>
      <c r="K180" s="134" t="s">
        <v>1</v>
      </c>
      <c r="L180" s="134"/>
      <c r="M180" s="134"/>
      <c r="N180" s="134"/>
      <c r="O180" s="134" t="s">
        <v>2</v>
      </c>
      <c r="P180" s="134"/>
      <c r="Q180" s="134"/>
      <c r="R180" s="35"/>
      <c r="S180" s="35">
        <v>2023</v>
      </c>
      <c r="T180" s="35"/>
      <c r="U180" s="34"/>
      <c r="V180" s="36"/>
    </row>
    <row r="181" spans="1:22" ht="25.5">
      <c r="A181" s="37" t="s">
        <v>10</v>
      </c>
      <c r="B181" s="38" t="s">
        <v>9</v>
      </c>
      <c r="C181" s="38" t="s">
        <v>3</v>
      </c>
      <c r="D181" s="38" t="s">
        <v>4</v>
      </c>
      <c r="E181" s="38" t="s">
        <v>5</v>
      </c>
      <c r="F181" s="38" t="s">
        <v>6</v>
      </c>
      <c r="G181" s="38" t="s">
        <v>3</v>
      </c>
      <c r="H181" s="38" t="s">
        <v>4</v>
      </c>
      <c r="I181" s="38" t="s">
        <v>5</v>
      </c>
      <c r="J181" s="38" t="s">
        <v>6</v>
      </c>
      <c r="K181" s="38" t="s">
        <v>3</v>
      </c>
      <c r="L181" s="38" t="s">
        <v>4</v>
      </c>
      <c r="M181" s="38" t="s">
        <v>5</v>
      </c>
      <c r="N181" s="38" t="s">
        <v>6</v>
      </c>
      <c r="O181" s="38" t="s">
        <v>3</v>
      </c>
      <c r="P181" s="38" t="s">
        <v>4</v>
      </c>
      <c r="Q181" s="38" t="s">
        <v>5</v>
      </c>
      <c r="R181" s="38" t="s">
        <v>6</v>
      </c>
      <c r="S181" s="38" t="s">
        <v>3</v>
      </c>
      <c r="T181" s="38"/>
      <c r="U181" s="39" t="s">
        <v>8</v>
      </c>
      <c r="V181" s="39" t="s">
        <v>7</v>
      </c>
    </row>
    <row r="182" spans="1:22">
      <c r="A182" s="59" t="s">
        <v>14</v>
      </c>
      <c r="B182" s="60" t="s">
        <v>13</v>
      </c>
      <c r="C182" s="70">
        <v>8.0026809855064016</v>
      </c>
      <c r="D182" s="70">
        <v>-2.0320498109530689</v>
      </c>
      <c r="E182" s="70">
        <v>-5.7566022727354067</v>
      </c>
      <c r="F182" s="70">
        <v>0.77639123852173952</v>
      </c>
      <c r="G182" s="70">
        <v>26.09003304145719</v>
      </c>
      <c r="H182" s="70">
        <v>0.42649173574859844</v>
      </c>
      <c r="I182" s="70">
        <v>-4.9254266114693053</v>
      </c>
      <c r="J182" s="70">
        <v>-4.2891596727219934</v>
      </c>
      <c r="K182" s="70">
        <v>8.6599089739029012</v>
      </c>
      <c r="L182" s="71">
        <v>0.21038454627490921</v>
      </c>
      <c r="M182" s="70">
        <v>-5.1940503963167544</v>
      </c>
      <c r="N182" s="70">
        <v>1.709044123551275</v>
      </c>
      <c r="O182" s="71">
        <v>9.4378020391922206</v>
      </c>
      <c r="P182" s="72">
        <f t="shared" ref="P182:Q201" si="35">P126/O126*100-100</f>
        <v>0.89577143409162829</v>
      </c>
      <c r="Q182" s="72">
        <f t="shared" si="35"/>
        <v>0.69347739877791525</v>
      </c>
      <c r="R182" s="72">
        <f t="shared" ref="R182:R201" si="36">R126/Q126*100-100</f>
        <v>-5.0424459228518259</v>
      </c>
      <c r="S182" s="72">
        <f t="shared" ref="S182:S201" si="37">S126/R126*100-100</f>
        <v>9.9601850392169808</v>
      </c>
      <c r="T182" s="72"/>
      <c r="U182" s="64" t="s">
        <v>12</v>
      </c>
      <c r="V182" s="82" t="s">
        <v>11</v>
      </c>
    </row>
    <row r="183" spans="1:22">
      <c r="A183" s="59" t="s">
        <v>18</v>
      </c>
      <c r="B183" s="60" t="s">
        <v>17</v>
      </c>
      <c r="C183" s="70">
        <v>-0.64952842383766551</v>
      </c>
      <c r="D183" s="70">
        <v>-1.1373962320943747</v>
      </c>
      <c r="E183" s="70">
        <v>3.048103811020809</v>
      </c>
      <c r="F183" s="70">
        <v>-4.5631161319520999</v>
      </c>
      <c r="G183" s="70">
        <v>3.0800944481043473</v>
      </c>
      <c r="H183" s="70">
        <v>-2.4687544484030468</v>
      </c>
      <c r="I183" s="70">
        <v>0.66631540472566542</v>
      </c>
      <c r="J183" s="70">
        <v>-4.2676545527777137</v>
      </c>
      <c r="K183" s="70">
        <v>3.9857901218487228</v>
      </c>
      <c r="L183" s="71">
        <v>0.44613860718172305</v>
      </c>
      <c r="M183" s="70">
        <v>-0.7305661949529707</v>
      </c>
      <c r="N183" s="70">
        <v>-2.2833005310671863</v>
      </c>
      <c r="O183" s="71">
        <v>0.7818317684174616</v>
      </c>
      <c r="P183" s="72">
        <f t="shared" si="35"/>
        <v>3.2776284738216077</v>
      </c>
      <c r="Q183" s="72">
        <f t="shared" si="35"/>
        <v>0.76132929499652846</v>
      </c>
      <c r="R183" s="72">
        <f t="shared" si="36"/>
        <v>-0.29522643599773346</v>
      </c>
      <c r="S183" s="72">
        <f t="shared" si="37"/>
        <v>0.29549894547768929</v>
      </c>
      <c r="T183" s="72"/>
      <c r="U183" s="64" t="s">
        <v>16</v>
      </c>
      <c r="V183" s="82" t="s">
        <v>15</v>
      </c>
    </row>
    <row r="184" spans="1:22">
      <c r="A184" s="59" t="s">
        <v>22</v>
      </c>
      <c r="B184" s="60" t="s">
        <v>21</v>
      </c>
      <c r="C184" s="70">
        <v>-7.4067882428495722</v>
      </c>
      <c r="D184" s="70">
        <v>2.2031182693443583</v>
      </c>
      <c r="E184" s="70">
        <v>7.8687735599384467</v>
      </c>
      <c r="F184" s="70">
        <v>-3.0470978680891676</v>
      </c>
      <c r="G184" s="70">
        <v>-8.2408749120441911</v>
      </c>
      <c r="H184" s="70">
        <v>-7.8368823111932358</v>
      </c>
      <c r="I184" s="70">
        <v>8.9839451204041865</v>
      </c>
      <c r="J184" s="70">
        <v>5.4943331227071894</v>
      </c>
      <c r="K184" s="70">
        <v>-4.8137908630596797</v>
      </c>
      <c r="L184" s="71">
        <v>3.5954052318207346</v>
      </c>
      <c r="M184" s="70">
        <v>2.026563377859361</v>
      </c>
      <c r="N184" s="70">
        <v>-4.2709995863167505</v>
      </c>
      <c r="O184" s="71">
        <v>-4.9636553124938985</v>
      </c>
      <c r="P184" s="72">
        <f t="shared" si="35"/>
        <v>14.45273957303948</v>
      </c>
      <c r="Q184" s="72">
        <f t="shared" si="35"/>
        <v>1.1169450528666829</v>
      </c>
      <c r="R184" s="72">
        <f t="shared" si="36"/>
        <v>-0.52552849609772068</v>
      </c>
      <c r="S184" s="72">
        <f t="shared" si="37"/>
        <v>-3.71327596769639</v>
      </c>
      <c r="T184" s="72"/>
      <c r="U184" s="64" t="s">
        <v>20</v>
      </c>
      <c r="V184" s="83" t="s">
        <v>19</v>
      </c>
    </row>
    <row r="185" spans="1:22" ht="60">
      <c r="A185" s="59" t="s">
        <v>26</v>
      </c>
      <c r="B185" s="60" t="s">
        <v>25</v>
      </c>
      <c r="C185" s="70">
        <v>-3.5067133039277962</v>
      </c>
      <c r="D185" s="70">
        <v>49.574348532242084</v>
      </c>
      <c r="E185" s="70">
        <v>20.984276260365547</v>
      </c>
      <c r="F185" s="70">
        <v>-19.638780970366724</v>
      </c>
      <c r="G185" s="70">
        <v>-27.769906183722796</v>
      </c>
      <c r="H185" s="70">
        <v>13.702876969423855</v>
      </c>
      <c r="I185" s="70">
        <v>21.460930495302151</v>
      </c>
      <c r="J185" s="70">
        <v>-25.53638699020928</v>
      </c>
      <c r="K185" s="70">
        <v>-3.4724456073837189</v>
      </c>
      <c r="L185" s="71">
        <v>19.146628834532237</v>
      </c>
      <c r="M185" s="70">
        <v>15.780220909820187</v>
      </c>
      <c r="N185" s="70">
        <v>-23.100669151759469</v>
      </c>
      <c r="O185" s="71">
        <v>-4.1514509023130444</v>
      </c>
      <c r="P185" s="72">
        <f t="shared" si="35"/>
        <v>18.70653853793533</v>
      </c>
      <c r="Q185" s="72">
        <f t="shared" si="35"/>
        <v>18.463444827326498</v>
      </c>
      <c r="R185" s="72">
        <f t="shared" si="36"/>
        <v>-21.284073682108641</v>
      </c>
      <c r="S185" s="72">
        <f t="shared" si="37"/>
        <v>-9.0583676649579843</v>
      </c>
      <c r="T185" s="72"/>
      <c r="U185" s="64" t="s">
        <v>24</v>
      </c>
      <c r="V185" s="83" t="s">
        <v>23</v>
      </c>
    </row>
    <row r="186" spans="1:22">
      <c r="A186" s="59" t="s">
        <v>30</v>
      </c>
      <c r="B186" s="60" t="s">
        <v>29</v>
      </c>
      <c r="C186" s="70">
        <v>0.3932168264496454</v>
      </c>
      <c r="D186" s="70">
        <v>-6.4222858311723883</v>
      </c>
      <c r="E186" s="70">
        <v>2.4860257911048791</v>
      </c>
      <c r="F186" s="70">
        <v>2.0072939170019168</v>
      </c>
      <c r="G186" s="70">
        <v>-0.74556526766730258</v>
      </c>
      <c r="H186" s="70">
        <v>-6.580283792558177</v>
      </c>
      <c r="I186" s="70">
        <v>0.98565565865908411</v>
      </c>
      <c r="J186" s="70">
        <v>1.7855046586013259</v>
      </c>
      <c r="K186" s="70">
        <v>0.62084797516921242</v>
      </c>
      <c r="L186" s="71">
        <v>-2.7561654553421704</v>
      </c>
      <c r="M186" s="70">
        <v>5.193658731914951</v>
      </c>
      <c r="N186" s="70">
        <v>1.7155736609842351</v>
      </c>
      <c r="O186" s="71">
        <v>5.0200432331433973</v>
      </c>
      <c r="P186" s="72">
        <f t="shared" si="35"/>
        <v>-10.474083713820676</v>
      </c>
      <c r="Q186" s="72">
        <f t="shared" si="35"/>
        <v>9.2916691708322787</v>
      </c>
      <c r="R186" s="72">
        <f t="shared" si="36"/>
        <v>-11.873986875554266</v>
      </c>
      <c r="S186" s="72">
        <f t="shared" si="37"/>
        <v>1.528575039711626</v>
      </c>
      <c r="T186" s="72"/>
      <c r="U186" s="64" t="s">
        <v>28</v>
      </c>
      <c r="V186" s="82" t="s">
        <v>27</v>
      </c>
    </row>
    <row r="187" spans="1:22" ht="45">
      <c r="A187" s="59" t="s">
        <v>34</v>
      </c>
      <c r="B187" s="60" t="s">
        <v>33</v>
      </c>
      <c r="C187" s="70">
        <v>-16.352618889463528</v>
      </c>
      <c r="D187" s="70">
        <v>-2.6616163469749097</v>
      </c>
      <c r="E187" s="70">
        <v>16.867978835187273</v>
      </c>
      <c r="F187" s="70">
        <v>5.0921726780692325</v>
      </c>
      <c r="G187" s="70">
        <v>-20.106492226511875</v>
      </c>
      <c r="H187" s="70">
        <v>-29.658411008674221</v>
      </c>
      <c r="I187" s="70">
        <v>65.334988175743888</v>
      </c>
      <c r="J187" s="70">
        <v>7.6914340954986358</v>
      </c>
      <c r="K187" s="70">
        <v>-17.24981434067179</v>
      </c>
      <c r="L187" s="71">
        <v>-14.395111631624616</v>
      </c>
      <c r="M187" s="70">
        <v>26.621651556902364</v>
      </c>
      <c r="N187" s="70">
        <v>6.7568126074220149</v>
      </c>
      <c r="O187" s="71">
        <v>-9.7771349887552788</v>
      </c>
      <c r="P187" s="72">
        <f t="shared" si="35"/>
        <v>-2.4422141512757349</v>
      </c>
      <c r="Q187" s="72">
        <f t="shared" si="35"/>
        <v>18.612252400017667</v>
      </c>
      <c r="R187" s="72">
        <f t="shared" si="36"/>
        <v>12.368739158141835</v>
      </c>
      <c r="S187" s="72">
        <f t="shared" si="37"/>
        <v>-21.887395799518174</v>
      </c>
      <c r="T187" s="72"/>
      <c r="U187" s="64" t="s">
        <v>32</v>
      </c>
      <c r="V187" s="82" t="s">
        <v>31</v>
      </c>
    </row>
    <row r="188" spans="1:22">
      <c r="A188" s="59" t="s">
        <v>38</v>
      </c>
      <c r="B188" s="60" t="s">
        <v>37</v>
      </c>
      <c r="C188" s="70">
        <v>10.966794347968232</v>
      </c>
      <c r="D188" s="70">
        <v>-1.529626170366754</v>
      </c>
      <c r="E188" s="70">
        <v>2.3076166985533035</v>
      </c>
      <c r="F188" s="70">
        <v>-1.2205472980928391</v>
      </c>
      <c r="G188" s="70">
        <v>-8.1889685653307396</v>
      </c>
      <c r="H188" s="70">
        <v>-39.65666688101237</v>
      </c>
      <c r="I188" s="70">
        <v>-0.13938092396813317</v>
      </c>
      <c r="J188" s="70">
        <v>12.229761610134716</v>
      </c>
      <c r="K188" s="70">
        <v>15.76273946278377</v>
      </c>
      <c r="L188" s="71">
        <v>3.3126555283786274E-2</v>
      </c>
      <c r="M188" s="70">
        <v>-0.18471812711771918</v>
      </c>
      <c r="N188" s="70">
        <v>9.2923431079044914</v>
      </c>
      <c r="O188" s="71">
        <v>15.204072426654676</v>
      </c>
      <c r="P188" s="72">
        <f t="shared" si="35"/>
        <v>1.4804333705145325</v>
      </c>
      <c r="Q188" s="72">
        <f t="shared" si="35"/>
        <v>1.1154944876930557</v>
      </c>
      <c r="R188" s="72">
        <f t="shared" si="36"/>
        <v>6.1297486374294294</v>
      </c>
      <c r="S188" s="72">
        <f t="shared" si="37"/>
        <v>2.7526425514573276</v>
      </c>
      <c r="T188" s="72"/>
      <c r="U188" s="64" t="s">
        <v>36</v>
      </c>
      <c r="V188" s="83" t="s">
        <v>35</v>
      </c>
    </row>
    <row r="189" spans="1:22" ht="24">
      <c r="A189" s="59" t="s">
        <v>42</v>
      </c>
      <c r="B189" s="60" t="s">
        <v>41</v>
      </c>
      <c r="C189" s="70">
        <v>-8.1839621309685668</v>
      </c>
      <c r="D189" s="70">
        <v>8.0103350233900557</v>
      </c>
      <c r="E189" s="70">
        <v>8.6458321088301204</v>
      </c>
      <c r="F189" s="70">
        <v>4.3241050384563664</v>
      </c>
      <c r="G189" s="70">
        <v>-26.759254217086422</v>
      </c>
      <c r="H189" s="70">
        <v>-32.179285050521088</v>
      </c>
      <c r="I189" s="70">
        <v>47.45987248844358</v>
      </c>
      <c r="J189" s="70">
        <v>15.995678376818233</v>
      </c>
      <c r="K189" s="70">
        <v>-12.554861729883015</v>
      </c>
      <c r="L189" s="71">
        <v>-5.7595019245407286</v>
      </c>
      <c r="M189" s="70">
        <v>35.827654239594466</v>
      </c>
      <c r="N189" s="70">
        <v>1.3260170443798447</v>
      </c>
      <c r="O189" s="71">
        <v>-19.655434179527433</v>
      </c>
      <c r="P189" s="72">
        <f t="shared" si="35"/>
        <v>-10.827326370759138</v>
      </c>
      <c r="Q189" s="72">
        <f t="shared" si="35"/>
        <v>43.901708791122275</v>
      </c>
      <c r="R189" s="72">
        <f t="shared" si="36"/>
        <v>5.8002774966129209</v>
      </c>
      <c r="S189" s="72">
        <f t="shared" si="37"/>
        <v>-17.974796487639765</v>
      </c>
      <c r="T189" s="72"/>
      <c r="U189" s="64" t="s">
        <v>40</v>
      </c>
      <c r="V189" s="83" t="s">
        <v>39</v>
      </c>
    </row>
    <row r="190" spans="1:22">
      <c r="A190" s="59" t="s">
        <v>46</v>
      </c>
      <c r="B190" s="60" t="s">
        <v>45</v>
      </c>
      <c r="C190" s="70">
        <v>2.1508661280964247</v>
      </c>
      <c r="D190" s="70">
        <v>-5.7887636971497756</v>
      </c>
      <c r="E190" s="70">
        <v>9.0048598636474111</v>
      </c>
      <c r="F190" s="70">
        <v>-9.0055155655253287</v>
      </c>
      <c r="G190" s="70">
        <v>13.332632781023236</v>
      </c>
      <c r="H190" s="70">
        <v>-7.0190939218239095</v>
      </c>
      <c r="I190" s="70">
        <v>12.440239698073952</v>
      </c>
      <c r="J190" s="70">
        <v>-6.8673285894346208</v>
      </c>
      <c r="K190" s="70">
        <v>1.0020824407135365</v>
      </c>
      <c r="L190" s="71">
        <v>-0.56444490426864036</v>
      </c>
      <c r="M190" s="70">
        <v>9.1636719762790761</v>
      </c>
      <c r="N190" s="70">
        <v>5.9403881725188192</v>
      </c>
      <c r="O190" s="71">
        <v>-3.9683091047357095</v>
      </c>
      <c r="P190" s="72">
        <f t="shared" si="35"/>
        <v>-3.9705551086167361</v>
      </c>
      <c r="Q190" s="72">
        <f t="shared" si="35"/>
        <v>18.59038170026686</v>
      </c>
      <c r="R190" s="72">
        <f t="shared" si="36"/>
        <v>1.8892375663814249</v>
      </c>
      <c r="S190" s="72">
        <f t="shared" si="37"/>
        <v>-6.4170394239445443</v>
      </c>
      <c r="T190" s="72"/>
      <c r="U190" s="64" t="s">
        <v>44</v>
      </c>
      <c r="V190" s="82" t="s">
        <v>43</v>
      </c>
    </row>
    <row r="191" spans="1:22">
      <c r="A191" s="59" t="s">
        <v>50</v>
      </c>
      <c r="B191" s="60" t="s">
        <v>49</v>
      </c>
      <c r="C191" s="70">
        <v>-8.2926137464582013</v>
      </c>
      <c r="D191" s="70">
        <v>1.2448111022274873</v>
      </c>
      <c r="E191" s="70">
        <v>5.2025762223974397</v>
      </c>
      <c r="F191" s="70">
        <v>7.6855814139590279</v>
      </c>
      <c r="G191" s="70">
        <v>-8.7681134222286801</v>
      </c>
      <c r="H191" s="70">
        <v>4.2096052198346428</v>
      </c>
      <c r="I191" s="70">
        <v>9.8798461656102177</v>
      </c>
      <c r="J191" s="70">
        <v>4.2411067733289656</v>
      </c>
      <c r="K191" s="70">
        <v>-10.417740821766415</v>
      </c>
      <c r="L191" s="71">
        <v>5.9459908680623386</v>
      </c>
      <c r="M191" s="70">
        <v>11.115566380626277</v>
      </c>
      <c r="N191" s="70">
        <v>-2.6924031918716387</v>
      </c>
      <c r="O191" s="71">
        <v>-14.589957287219022</v>
      </c>
      <c r="P191" s="72">
        <f t="shared" si="35"/>
        <v>4.0719533820360567</v>
      </c>
      <c r="Q191" s="72">
        <f t="shared" si="35"/>
        <v>9.3182208410462124</v>
      </c>
      <c r="R191" s="72">
        <f t="shared" si="36"/>
        <v>11.619335360153116</v>
      </c>
      <c r="S191" s="72">
        <f t="shared" si="37"/>
        <v>-23.842367561473566</v>
      </c>
      <c r="T191" s="72"/>
      <c r="U191" s="64" t="s">
        <v>48</v>
      </c>
      <c r="V191" s="82" t="s">
        <v>47</v>
      </c>
    </row>
    <row r="192" spans="1:22">
      <c r="A192" s="59" t="s">
        <v>54</v>
      </c>
      <c r="B192" s="60" t="s">
        <v>53</v>
      </c>
      <c r="C192" s="70">
        <v>-7.3954606486224179</v>
      </c>
      <c r="D192" s="70">
        <v>1.3323228021728539</v>
      </c>
      <c r="E192" s="70">
        <v>5.5013948911301895</v>
      </c>
      <c r="F192" s="70">
        <v>1.2599283263635925</v>
      </c>
      <c r="G192" s="70">
        <v>-8.3314412331272081</v>
      </c>
      <c r="H192" s="70">
        <v>1.9356860908120694</v>
      </c>
      <c r="I192" s="70">
        <v>7.6867041001600569</v>
      </c>
      <c r="J192" s="70">
        <v>-2.0537877157397872</v>
      </c>
      <c r="K192" s="70">
        <v>-6.2437775779826552</v>
      </c>
      <c r="L192" s="71">
        <v>2.2976073804585724</v>
      </c>
      <c r="M192" s="70">
        <v>8.2405684803930086</v>
      </c>
      <c r="N192" s="70">
        <v>-0.67080533436139567</v>
      </c>
      <c r="O192" s="71">
        <v>9.9533231960990065E-2</v>
      </c>
      <c r="P192" s="72">
        <f t="shared" si="35"/>
        <v>5.4176767341686798</v>
      </c>
      <c r="Q192" s="72">
        <f t="shared" si="35"/>
        <v>0.16160979372281759</v>
      </c>
      <c r="R192" s="72">
        <f t="shared" si="36"/>
        <v>8.4248982580225942</v>
      </c>
      <c r="S192" s="72">
        <f t="shared" si="37"/>
        <v>-6.6101138657090246</v>
      </c>
      <c r="T192" s="72"/>
      <c r="U192" s="64" t="s">
        <v>52</v>
      </c>
      <c r="V192" s="83" t="s">
        <v>51</v>
      </c>
    </row>
    <row r="193" spans="1:22" ht="45">
      <c r="A193" s="59" t="s">
        <v>58</v>
      </c>
      <c r="B193" s="60" t="s">
        <v>57</v>
      </c>
      <c r="C193" s="70">
        <v>5.1930159903535582</v>
      </c>
      <c r="D193" s="70">
        <v>-4.3768291782955515</v>
      </c>
      <c r="E193" s="70">
        <v>-9.8737781097826058</v>
      </c>
      <c r="F193" s="70">
        <v>8.6244190573635251</v>
      </c>
      <c r="G193" s="70">
        <v>4.9932370272735227</v>
      </c>
      <c r="H193" s="70">
        <v>-8.7632844494243614</v>
      </c>
      <c r="I193" s="70">
        <v>-9.0406152494009149</v>
      </c>
      <c r="J193" s="70">
        <v>6.1739056276433502</v>
      </c>
      <c r="K193" s="70">
        <v>9.067155354708774</v>
      </c>
      <c r="L193" s="71">
        <v>-3.4482780363680803</v>
      </c>
      <c r="M193" s="70">
        <v>-7.0411503809759779</v>
      </c>
      <c r="N193" s="70">
        <v>9.3932721917167292</v>
      </c>
      <c r="O193" s="71">
        <v>11.4</v>
      </c>
      <c r="P193" s="72">
        <f t="shared" si="35"/>
        <v>-4.5812810259151036</v>
      </c>
      <c r="Q193" s="72">
        <f t="shared" si="35"/>
        <v>-5.9451659320935022</v>
      </c>
      <c r="R193" s="72">
        <f t="shared" si="36"/>
        <v>10.881209545621346</v>
      </c>
      <c r="S193" s="72">
        <f t="shared" si="37"/>
        <v>2.466730368651497</v>
      </c>
      <c r="T193" s="72"/>
      <c r="U193" s="64" t="s">
        <v>56</v>
      </c>
      <c r="V193" s="83" t="s">
        <v>55</v>
      </c>
    </row>
    <row r="194" spans="1:22" ht="30">
      <c r="A194" s="59" t="s">
        <v>62</v>
      </c>
      <c r="B194" s="60" t="s">
        <v>61</v>
      </c>
      <c r="C194" s="70">
        <v>3.7368666961671124</v>
      </c>
      <c r="D194" s="70">
        <v>5.1966478997639314</v>
      </c>
      <c r="E194" s="70">
        <v>-1.150793451247452</v>
      </c>
      <c r="F194" s="70">
        <v>-1.5016430019444584</v>
      </c>
      <c r="G194" s="70">
        <v>5.2052640916933797</v>
      </c>
      <c r="H194" s="70">
        <v>2.2357256352277801</v>
      </c>
      <c r="I194" s="70">
        <v>-3.7771568266123126</v>
      </c>
      <c r="J194" s="70">
        <v>-3.5332290619449367</v>
      </c>
      <c r="K194" s="70">
        <v>4.0474144036719082</v>
      </c>
      <c r="L194" s="71">
        <v>2.7340516073768271</v>
      </c>
      <c r="M194" s="70">
        <v>-2.1123564478363193</v>
      </c>
      <c r="N194" s="70">
        <v>-3.9153643574531722</v>
      </c>
      <c r="O194" s="71">
        <v>4.3166241645451748</v>
      </c>
      <c r="P194" s="72">
        <f t="shared" si="35"/>
        <v>3.463613695827533</v>
      </c>
      <c r="Q194" s="72">
        <f t="shared" si="35"/>
        <v>-2.0016380477806592</v>
      </c>
      <c r="R194" s="72">
        <f t="shared" si="36"/>
        <v>-3.8006071336955074</v>
      </c>
      <c r="S194" s="72">
        <f t="shared" si="37"/>
        <v>4.4409643934054657</v>
      </c>
      <c r="T194" s="72"/>
      <c r="U194" s="64" t="s">
        <v>60</v>
      </c>
      <c r="V194" s="82" t="s">
        <v>59</v>
      </c>
    </row>
    <row r="195" spans="1:22">
      <c r="A195" s="59" t="s">
        <v>65</v>
      </c>
      <c r="B195" s="60" t="s">
        <v>113</v>
      </c>
      <c r="C195" s="70">
        <v>-0.11728926088449043</v>
      </c>
      <c r="D195" s="70">
        <v>2.9053309586712004</v>
      </c>
      <c r="E195" s="70">
        <v>-2.3161606583657175</v>
      </c>
      <c r="F195" s="70">
        <v>-1.6669009166994044</v>
      </c>
      <c r="G195" s="70">
        <v>8.2808302004420398</v>
      </c>
      <c r="H195" s="70">
        <v>0.38548226089731941</v>
      </c>
      <c r="I195" s="70">
        <v>-4.7469489626866874</v>
      </c>
      <c r="J195" s="70">
        <v>-4.049851803395029</v>
      </c>
      <c r="K195" s="70">
        <v>5.8043391134022073</v>
      </c>
      <c r="L195" s="71">
        <v>1.126850896312277</v>
      </c>
      <c r="M195" s="70">
        <v>-2.6835712326765275</v>
      </c>
      <c r="N195" s="70">
        <v>-3.8333728202044219</v>
      </c>
      <c r="O195" s="71">
        <v>6.8210618316124823</v>
      </c>
      <c r="P195" s="72">
        <f t="shared" si="35"/>
        <v>2.028182120425555</v>
      </c>
      <c r="Q195" s="72">
        <f t="shared" si="35"/>
        <v>-2.9624505365076601</v>
      </c>
      <c r="R195" s="72">
        <f t="shared" si="36"/>
        <v>-3.4817592017023742</v>
      </c>
      <c r="S195" s="72">
        <f t="shared" si="37"/>
        <v>7.3007308053770998</v>
      </c>
      <c r="T195" s="72"/>
      <c r="U195" s="64" t="s">
        <v>64</v>
      </c>
      <c r="V195" s="83" t="s">
        <v>63</v>
      </c>
    </row>
    <row r="196" spans="1:22" ht="30">
      <c r="A196" s="59" t="s">
        <v>68</v>
      </c>
      <c r="B196" s="60" t="s">
        <v>114</v>
      </c>
      <c r="C196" s="70">
        <v>15.110656706034547</v>
      </c>
      <c r="D196" s="70">
        <v>8.2254514092356743</v>
      </c>
      <c r="E196" s="70">
        <v>-1.4355483619950462</v>
      </c>
      <c r="F196" s="70">
        <v>-2.5545565675058128</v>
      </c>
      <c r="G196" s="70">
        <v>-0.83550806880850814</v>
      </c>
      <c r="H196" s="70">
        <v>4.7097605670741558</v>
      </c>
      <c r="I196" s="70">
        <v>-4.3236602700582978</v>
      </c>
      <c r="J196" s="70">
        <v>-4.6494723383871133</v>
      </c>
      <c r="K196" s="70">
        <v>1.5478685021834053</v>
      </c>
      <c r="L196" s="71">
        <v>5.6785777970868025</v>
      </c>
      <c r="M196" s="70">
        <v>-2.0682103140440944</v>
      </c>
      <c r="N196" s="70">
        <v>-3.6797531800242664</v>
      </c>
      <c r="O196" s="71">
        <v>1.7662453966236882</v>
      </c>
      <c r="P196" s="72">
        <f t="shared" si="35"/>
        <v>5.8770794540791087</v>
      </c>
      <c r="Q196" s="72">
        <f t="shared" si="35"/>
        <v>-2.1832013522188021</v>
      </c>
      <c r="R196" s="72">
        <f t="shared" si="36"/>
        <v>-2.2516649868183265</v>
      </c>
      <c r="S196" s="72">
        <f t="shared" si="37"/>
        <v>0.42121868341291702</v>
      </c>
      <c r="T196" s="72"/>
      <c r="U196" s="64" t="s">
        <v>67</v>
      </c>
      <c r="V196" s="83" t="s">
        <v>66</v>
      </c>
    </row>
    <row r="197" spans="1:22" ht="30">
      <c r="A197" s="59" t="s">
        <v>71</v>
      </c>
      <c r="B197" s="60" t="s">
        <v>115</v>
      </c>
      <c r="C197" s="70">
        <v>1.9011711125069581</v>
      </c>
      <c r="D197" s="70">
        <v>5.1176800460478944</v>
      </c>
      <c r="E197" s="70">
        <v>-0.47438072917408647</v>
      </c>
      <c r="F197" s="70">
        <v>-1.4690777839285261</v>
      </c>
      <c r="G197" s="70">
        <v>0.27749391605030382</v>
      </c>
      <c r="H197" s="70">
        <v>-13.978388732662125</v>
      </c>
      <c r="I197" s="70">
        <v>10.645470189229343</v>
      </c>
      <c r="J197" s="70">
        <v>-0.43588521271603042</v>
      </c>
      <c r="K197" s="70">
        <v>4.7833426137163144</v>
      </c>
      <c r="L197" s="71">
        <v>-10.802482426145161</v>
      </c>
      <c r="M197" s="70">
        <v>11.537363601709288</v>
      </c>
      <c r="N197" s="70">
        <v>1.2394345553203214</v>
      </c>
      <c r="O197" s="71">
        <v>4.1892396720039358</v>
      </c>
      <c r="P197" s="72">
        <f t="shared" si="35"/>
        <v>-6.3241305767309797</v>
      </c>
      <c r="Q197" s="72">
        <f t="shared" si="35"/>
        <v>7.1741922373584259</v>
      </c>
      <c r="R197" s="72">
        <f t="shared" si="36"/>
        <v>-1.4349532688654278</v>
      </c>
      <c r="S197" s="72">
        <f t="shared" si="37"/>
        <v>2.146273013419659</v>
      </c>
      <c r="T197" s="72"/>
      <c r="U197" s="64" t="s">
        <v>70</v>
      </c>
      <c r="V197" s="82" t="s">
        <v>69</v>
      </c>
    </row>
    <row r="198" spans="1:22" ht="60">
      <c r="A198" s="59" t="s">
        <v>75</v>
      </c>
      <c r="B198" s="60" t="s">
        <v>74</v>
      </c>
      <c r="C198" s="70">
        <v>3.2645404772377162</v>
      </c>
      <c r="D198" s="70">
        <v>-3.288473337671789</v>
      </c>
      <c r="E198" s="70">
        <v>-2.561615024440826</v>
      </c>
      <c r="F198" s="70">
        <v>3.2540225370580629</v>
      </c>
      <c r="G198" s="70">
        <v>3.4036062091955586</v>
      </c>
      <c r="H198" s="70">
        <v>-14.821730603891467</v>
      </c>
      <c r="I198" s="70">
        <v>-1.7136316697230427</v>
      </c>
      <c r="J198" s="70">
        <v>6.0549044813398893</v>
      </c>
      <c r="K198" s="70">
        <v>-0.49069193242522147</v>
      </c>
      <c r="L198" s="71">
        <v>-10.240368251378186</v>
      </c>
      <c r="M198" s="70">
        <v>1.5549040840507615</v>
      </c>
      <c r="N198" s="70">
        <v>5.994776120651264</v>
      </c>
      <c r="O198" s="71">
        <v>22.620461659360799</v>
      </c>
      <c r="P198" s="72">
        <f t="shared" si="35"/>
        <v>5.5463816739948868</v>
      </c>
      <c r="Q198" s="72">
        <f t="shared" si="35"/>
        <v>0.6598359158480207</v>
      </c>
      <c r="R198" s="72">
        <f t="shared" si="36"/>
        <v>10.574358821137636</v>
      </c>
      <c r="S198" s="72">
        <f t="shared" si="37"/>
        <v>-30.301054686030952</v>
      </c>
      <c r="T198" s="72"/>
      <c r="U198" s="64" t="s">
        <v>73</v>
      </c>
      <c r="V198" s="82" t="s">
        <v>72</v>
      </c>
    </row>
    <row r="199" spans="1:22" ht="30">
      <c r="A199" s="59"/>
      <c r="B199" s="60" t="s">
        <v>77</v>
      </c>
      <c r="C199" s="70">
        <v>2.489266918740725</v>
      </c>
      <c r="D199" s="70">
        <v>-0.73202213002311112</v>
      </c>
      <c r="E199" s="70">
        <v>2.0051747555400681</v>
      </c>
      <c r="F199" s="70">
        <v>3.4368141169967856</v>
      </c>
      <c r="G199" s="70">
        <v>-0.6091546961944232</v>
      </c>
      <c r="H199" s="70">
        <v>1.500332079121165</v>
      </c>
      <c r="I199" s="70">
        <v>1.6315034273613804</v>
      </c>
      <c r="J199" s="70">
        <v>3.4368141169968141</v>
      </c>
      <c r="K199" s="70">
        <v>0.63904022613145628</v>
      </c>
      <c r="L199" s="73">
        <v>2.9444501399757996</v>
      </c>
      <c r="M199" s="70">
        <v>0.13458143989252846</v>
      </c>
      <c r="N199" s="70">
        <v>-1.1512099621143987</v>
      </c>
      <c r="O199" s="73">
        <v>-1.3418509157734348</v>
      </c>
      <c r="P199" s="74">
        <f t="shared" si="35"/>
        <v>-1.1365122295552794</v>
      </c>
      <c r="Q199" s="74">
        <f t="shared" si="35"/>
        <v>-1.3156853087373435</v>
      </c>
      <c r="R199" s="74">
        <f t="shared" si="36"/>
        <v>-0.41872814940823844</v>
      </c>
      <c r="S199" s="74">
        <f t="shared" si="37"/>
        <v>0.13644939145262924</v>
      </c>
      <c r="T199" s="74"/>
      <c r="U199" s="64" t="s">
        <v>76</v>
      </c>
      <c r="V199" s="66"/>
    </row>
    <row r="200" spans="1:22">
      <c r="A200" s="59"/>
      <c r="B200" s="60" t="s">
        <v>79</v>
      </c>
      <c r="C200" s="70">
        <v>109.71320777306514</v>
      </c>
      <c r="D200" s="70">
        <v>-7.2587407085819393</v>
      </c>
      <c r="E200" s="70">
        <v>-9.1148293797018454</v>
      </c>
      <c r="F200" s="70">
        <v>2.0050788558094439</v>
      </c>
      <c r="G200" s="70">
        <v>14.042730594961682</v>
      </c>
      <c r="H200" s="70">
        <v>-16.15296895204888</v>
      </c>
      <c r="I200" s="70">
        <v>-15.095863093307543</v>
      </c>
      <c r="J200" s="70">
        <v>14.072148227912336</v>
      </c>
      <c r="K200" s="70">
        <v>11.638306434588117</v>
      </c>
      <c r="L200" s="70">
        <v>-0.28860405408155998</v>
      </c>
      <c r="M200" s="70">
        <v>-9.9153518934390661</v>
      </c>
      <c r="N200" s="70">
        <v>13.003351772860693</v>
      </c>
      <c r="O200" s="70">
        <v>14.948949518246991</v>
      </c>
      <c r="P200" s="75">
        <f t="shared" si="35"/>
        <v>-3.5840535798956381</v>
      </c>
      <c r="Q200" s="75">
        <f t="shared" si="35"/>
        <v>4.1229490328024099</v>
      </c>
      <c r="R200" s="75">
        <f t="shared" si="36"/>
        <v>1.0331583492707068</v>
      </c>
      <c r="S200" s="75">
        <f t="shared" si="37"/>
        <v>-12.585588396620835</v>
      </c>
      <c r="T200" s="75"/>
      <c r="U200" s="64" t="s">
        <v>78</v>
      </c>
      <c r="V200" s="66"/>
    </row>
    <row r="201" spans="1:22">
      <c r="A201" s="130" t="s">
        <v>81</v>
      </c>
      <c r="B201" s="131"/>
      <c r="C201" s="70">
        <v>-1.9779306974195379</v>
      </c>
      <c r="D201" s="70">
        <v>-0.35223025709288436</v>
      </c>
      <c r="E201" s="70">
        <v>3.8417030155972043</v>
      </c>
      <c r="F201" s="70">
        <v>-1.1780721089104276</v>
      </c>
      <c r="G201" s="70">
        <v>-2.3727048465038223</v>
      </c>
      <c r="H201" s="70">
        <v>-6.1360746080073199</v>
      </c>
      <c r="I201" s="70">
        <v>5.4323884984985256</v>
      </c>
      <c r="J201" s="70">
        <v>-0.50963166985808073</v>
      </c>
      <c r="K201" s="70">
        <v>-0.55898953640223681</v>
      </c>
      <c r="L201" s="70">
        <v>-0.25707088813722123</v>
      </c>
      <c r="M201" s="70">
        <v>3.7335757357452195</v>
      </c>
      <c r="N201" s="70">
        <v>-0.65075768993371563</v>
      </c>
      <c r="O201" s="70">
        <v>-0.18728026724014057</v>
      </c>
      <c r="P201" s="75">
        <f t="shared" si="35"/>
        <v>1.7353119451176866</v>
      </c>
      <c r="Q201" s="75">
        <f t="shared" si="35"/>
        <v>3.9922754561835632</v>
      </c>
      <c r="R201" s="75">
        <f t="shared" si="36"/>
        <v>1.0363084367493514</v>
      </c>
      <c r="S201" s="99">
        <f t="shared" si="37"/>
        <v>-4.6030480980648747</v>
      </c>
      <c r="T201" s="99"/>
      <c r="U201" s="135" t="s">
        <v>80</v>
      </c>
      <c r="V201" s="136"/>
    </row>
    <row r="202" spans="1:22">
      <c r="A202" s="86"/>
      <c r="B202" s="90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93"/>
      <c r="Q202" s="93"/>
      <c r="R202" s="93"/>
      <c r="S202" s="93"/>
      <c r="T202" s="93"/>
      <c r="U202" s="91"/>
      <c r="V202" s="92"/>
    </row>
    <row r="204" spans="1:22" ht="16.5">
      <c r="A204" s="8"/>
      <c r="B204" s="3"/>
      <c r="I204" s="137" t="s">
        <v>131</v>
      </c>
      <c r="J204" s="137"/>
      <c r="K204" s="137"/>
      <c r="L204" s="137"/>
    </row>
    <row r="205" spans="1:22" ht="16.5" customHeight="1">
      <c r="A205" s="57" t="s">
        <v>144</v>
      </c>
      <c r="B205" s="46"/>
      <c r="L205" s="138" t="s">
        <v>151</v>
      </c>
      <c r="M205" s="138"/>
      <c r="N205" s="138"/>
      <c r="O205" s="138"/>
      <c r="P205" s="138"/>
      <c r="Q205" s="138"/>
      <c r="R205" s="138"/>
      <c r="S205" s="138"/>
      <c r="T205" s="138"/>
      <c r="U205" s="138"/>
      <c r="V205" s="138"/>
    </row>
    <row r="206" spans="1:22" ht="17.25">
      <c r="A206" s="57" t="s">
        <v>149</v>
      </c>
      <c r="B206" s="43"/>
      <c r="P206" s="138" t="s">
        <v>143</v>
      </c>
      <c r="Q206" s="138"/>
      <c r="R206" s="138"/>
      <c r="S206" s="138"/>
      <c r="T206" s="138"/>
      <c r="U206" s="138"/>
      <c r="V206" s="138"/>
    </row>
    <row r="207" spans="1:22" ht="16.5">
      <c r="A207" s="45"/>
      <c r="B207" s="45"/>
    </row>
    <row r="208" spans="1:22">
      <c r="A208" s="34"/>
      <c r="B208" s="34"/>
      <c r="C208" s="134">
        <v>2019</v>
      </c>
      <c r="D208" s="134"/>
      <c r="E208" s="134"/>
      <c r="F208" s="134"/>
      <c r="G208" s="134">
        <v>2020</v>
      </c>
      <c r="H208" s="134"/>
      <c r="I208" s="134"/>
      <c r="J208" s="134"/>
      <c r="K208" s="134">
        <v>2021</v>
      </c>
      <c r="L208" s="134"/>
      <c r="M208" s="134"/>
      <c r="N208" s="134"/>
      <c r="O208" s="134" t="s">
        <v>2</v>
      </c>
      <c r="P208" s="134"/>
      <c r="Q208" s="134"/>
      <c r="R208" s="35"/>
      <c r="S208" s="140">
        <v>2023</v>
      </c>
      <c r="T208" s="141"/>
      <c r="U208" s="34"/>
      <c r="V208" s="36"/>
    </row>
    <row r="209" spans="1:22" ht="25.5">
      <c r="A209" s="37" t="s">
        <v>10</v>
      </c>
      <c r="B209" s="38" t="s">
        <v>9</v>
      </c>
      <c r="C209" s="38" t="s">
        <v>3</v>
      </c>
      <c r="D209" s="38" t="s">
        <v>4</v>
      </c>
      <c r="E209" s="38" t="s">
        <v>5</v>
      </c>
      <c r="F209" s="38" t="s">
        <v>6</v>
      </c>
      <c r="G209" s="38" t="s">
        <v>3</v>
      </c>
      <c r="H209" s="38" t="s">
        <v>4</v>
      </c>
      <c r="I209" s="38" t="s">
        <v>5</v>
      </c>
      <c r="J209" s="38" t="s">
        <v>6</v>
      </c>
      <c r="K209" s="38" t="s">
        <v>3</v>
      </c>
      <c r="L209" s="38" t="s">
        <v>4</v>
      </c>
      <c r="M209" s="38" t="s">
        <v>5</v>
      </c>
      <c r="N209" s="38" t="s">
        <v>6</v>
      </c>
      <c r="O209" s="38" t="s">
        <v>3</v>
      </c>
      <c r="P209" s="38" t="s">
        <v>4</v>
      </c>
      <c r="Q209" s="38" t="s">
        <v>5</v>
      </c>
      <c r="R209" s="38" t="s">
        <v>6</v>
      </c>
      <c r="S209" s="38" t="s">
        <v>3</v>
      </c>
      <c r="T209" s="38" t="s">
        <v>4</v>
      </c>
      <c r="U209" s="39" t="s">
        <v>8</v>
      </c>
      <c r="V209" s="39" t="s">
        <v>7</v>
      </c>
    </row>
    <row r="210" spans="1:22">
      <c r="A210" s="59" t="s">
        <v>14</v>
      </c>
      <c r="B210" s="60" t="s">
        <v>13</v>
      </c>
      <c r="C210" s="72">
        <f>C126/$C$145*100</f>
        <v>0.256714303697336</v>
      </c>
      <c r="D210" s="72">
        <f>D126/$D$145*100</f>
        <v>0.26202822531371506</v>
      </c>
      <c r="E210" s="72">
        <f>E126/$E$145*100</f>
        <v>0.24301689204615476</v>
      </c>
      <c r="F210" s="72">
        <f>F126/$F$145*100</f>
        <v>0.25052404224845304</v>
      </c>
      <c r="G210" s="72">
        <f>G126/$G$145*100</f>
        <v>0.27706484747221954</v>
      </c>
      <c r="H210" s="72">
        <f>H126/$H$145*100</f>
        <v>0.29643604290716108</v>
      </c>
      <c r="I210" s="72">
        <f>I126/$I$145*100</f>
        <v>0.26731378011780393</v>
      </c>
      <c r="J210" s="72">
        <f>J126/$J$145*100</f>
        <v>0.25715882809115082</v>
      </c>
      <c r="K210" s="72">
        <f>K126/$K$145*100</f>
        <v>0.28094369765923771</v>
      </c>
      <c r="L210" s="72">
        <f>L126/$L$145*100</f>
        <v>0.28198371594207966</v>
      </c>
      <c r="M210" s="72">
        <f>M126/$M$145*100</f>
        <v>0.25800464596503797</v>
      </c>
      <c r="N210" s="72">
        <f>N126/$N$145*100</f>
        <v>0.26414787095989589</v>
      </c>
      <c r="O210" s="72">
        <f>O126/$O$145*100</f>
        <v>0.29096401647949732</v>
      </c>
      <c r="P210" s="72">
        <f>P126/$P$145*100</f>
        <v>0.28856292216509477</v>
      </c>
      <c r="Q210" s="72">
        <f>Q126/$Q$145*100</f>
        <v>0.27940925375172704</v>
      </c>
      <c r="R210" s="72">
        <f>R126/$R$145*100</f>
        <v>0.26259885909623054</v>
      </c>
      <c r="S210" s="72">
        <f>S126/$S$145*100</f>
        <v>0.30268702051394414</v>
      </c>
      <c r="T210" s="72">
        <f>T126/$T$145*100</f>
        <v>0.30154015959409852</v>
      </c>
      <c r="U210" s="64" t="s">
        <v>12</v>
      </c>
      <c r="V210" s="82" t="s">
        <v>11</v>
      </c>
    </row>
    <row r="211" spans="1:22">
      <c r="A211" s="59" t="s">
        <v>18</v>
      </c>
      <c r="B211" s="60" t="s">
        <v>17</v>
      </c>
      <c r="C211" s="72">
        <f t="shared" ref="C211:C229" si="38">C127/$C$145*100</f>
        <v>38.684626361413144</v>
      </c>
      <c r="D211" s="72">
        <f t="shared" ref="D211:D229" si="39">D127/$D$145*100</f>
        <v>38.516236909715367</v>
      </c>
      <c r="E211" s="72">
        <f t="shared" ref="E211:E229" si="40">E127/$E$145*100</f>
        <v>38.223129416378264</v>
      </c>
      <c r="F211" s="72">
        <f t="shared" ref="F211:F229" si="41">F127/$F$145*100</f>
        <v>36.922341153218333</v>
      </c>
      <c r="G211" s="72">
        <f t="shared" ref="G211:G229" si="42">G127/$G$145*100</f>
        <v>38.837648645958957</v>
      </c>
      <c r="H211" s="72">
        <f t="shared" ref="H211:H229" si="43">H127/$H$145*100</f>
        <v>40.355058995421111</v>
      </c>
      <c r="I211" s="72">
        <f t="shared" ref="I211:I229" si="44">I127/$I$145*100</f>
        <v>38.530807798850404</v>
      </c>
      <c r="J211" s="72">
        <f t="shared" ref="J211:J229" si="45">J127/$J$145*100</f>
        <v>37.075393975022109</v>
      </c>
      <c r="K211" s="72">
        <f t="shared" ref="K211:K229" si="46">K127/$K$145*100</f>
        <v>38.76218857717317</v>
      </c>
      <c r="L211" s="72">
        <f t="shared" ref="L211:L229" si="47">L127/$L$145*100</f>
        <v>38.997210491294716</v>
      </c>
      <c r="M211" s="72">
        <f t="shared" ref="M211:M229" si="48">M127/$M$145*100</f>
        <v>37.360870965655181</v>
      </c>
      <c r="N211" s="72">
        <f t="shared" ref="N211:N229" si="49">N127/$N$145*100</f>
        <v>36.749022953410197</v>
      </c>
      <c r="O211" s="72">
        <f t="shared" ref="O211:O229" si="50">O127/$O$145*100</f>
        <v>37.352726282728618</v>
      </c>
      <c r="P211" s="72">
        <f t="shared" ref="P211:P229" si="51">P127/$P$145*100</f>
        <v>37.918996990868614</v>
      </c>
      <c r="Q211" s="72">
        <f t="shared" ref="Q211:Q229" si="52">Q127/$Q$145*100</f>
        <v>36.740887970498825</v>
      </c>
      <c r="R211" s="72">
        <f t="shared" ref="R211:R229" si="53">R127/$R$145*100</f>
        <v>36.2566880393519</v>
      </c>
      <c r="S211" s="72">
        <f t="shared" ref="S211:S229" si="54">S127/$S$145*100</f>
        <v>38.118436118959146</v>
      </c>
      <c r="T211" s="72">
        <f t="shared" ref="T211:T229" si="55">T127/$T$145*100</f>
        <v>38.994184975300541</v>
      </c>
      <c r="U211" s="64" t="s">
        <v>16</v>
      </c>
      <c r="V211" s="82" t="s">
        <v>15</v>
      </c>
    </row>
    <row r="212" spans="1:22">
      <c r="A212" s="59" t="s">
        <v>22</v>
      </c>
      <c r="B212" s="60" t="s">
        <v>21</v>
      </c>
      <c r="C212" s="72">
        <f t="shared" si="38"/>
        <v>7.7554326545860546</v>
      </c>
      <c r="D212" s="72">
        <f t="shared" si="39"/>
        <v>7.9792916544559525</v>
      </c>
      <c r="E212" s="72">
        <f t="shared" si="40"/>
        <v>8.2863581046768964</v>
      </c>
      <c r="F212" s="72">
        <f t="shared" si="41"/>
        <v>8.1293194681498964</v>
      </c>
      <c r="G212" s="72">
        <f t="shared" si="42"/>
        <v>7.6354532954139129</v>
      </c>
      <c r="H212" s="72">
        <f t="shared" si="43"/>
        <v>7.4970994206113986</v>
      </c>
      <c r="I212" s="72">
        <f t="shared" si="44"/>
        <v>7.7496439514861475</v>
      </c>
      <c r="J212" s="72">
        <f t="shared" si="45"/>
        <v>8.2173132366700372</v>
      </c>
      <c r="K212" s="72">
        <f t="shared" si="46"/>
        <v>7.864160936380582</v>
      </c>
      <c r="L212" s="72">
        <f t="shared" si="47"/>
        <v>8.1599010546445836</v>
      </c>
      <c r="M212" s="72">
        <f t="shared" si="48"/>
        <v>8.0346332096296234</v>
      </c>
      <c r="N212" s="72">
        <f t="shared" si="49"/>
        <v>7.7422928605425057</v>
      </c>
      <c r="O212" s="72">
        <f t="shared" si="50"/>
        <v>7.2501119538077097</v>
      </c>
      <c r="P212" s="72">
        <f t="shared" si="51"/>
        <v>8.1564125519384767</v>
      </c>
      <c r="Q212" s="72">
        <f t="shared" si="52"/>
        <v>7.9308921381413402</v>
      </c>
      <c r="R212" s="72">
        <f t="shared" si="53"/>
        <v>7.8082950199030998</v>
      </c>
      <c r="S212" s="72">
        <f t="shared" si="54"/>
        <v>7.8811233771607467</v>
      </c>
      <c r="T212" s="72">
        <f t="shared" si="55"/>
        <v>8.0738877106097551</v>
      </c>
      <c r="U212" s="64" t="s">
        <v>20</v>
      </c>
      <c r="V212" s="83" t="s">
        <v>19</v>
      </c>
    </row>
    <row r="213" spans="1:22" ht="60">
      <c r="A213" s="59" t="s">
        <v>26</v>
      </c>
      <c r="B213" s="60" t="s">
        <v>25</v>
      </c>
      <c r="C213" s="72">
        <f t="shared" si="38"/>
        <v>0.70102603954879161</v>
      </c>
      <c r="D213" s="72">
        <f t="shared" si="39"/>
        <v>0.82600433260584771</v>
      </c>
      <c r="E213" s="72">
        <f t="shared" si="40"/>
        <v>0.94482371995630654</v>
      </c>
      <c r="F213" s="72">
        <f t="shared" si="41"/>
        <v>0.74964282108114177</v>
      </c>
      <c r="G213" s="72">
        <f t="shared" si="42"/>
        <v>0.72452390113360199</v>
      </c>
      <c r="H213" s="72">
        <f t="shared" si="43"/>
        <v>0.87765828722765793</v>
      </c>
      <c r="I213" s="72">
        <f t="shared" si="44"/>
        <v>1.0110858128297322</v>
      </c>
      <c r="J213" s="72">
        <f t="shared" si="45"/>
        <v>0.75674765256078624</v>
      </c>
      <c r="K213" s="72">
        <f t="shared" si="46"/>
        <v>0.7344308391524248</v>
      </c>
      <c r="L213" s="72">
        <f t="shared" si="47"/>
        <v>0.87644500478762688</v>
      </c>
      <c r="M213" s="72">
        <f t="shared" si="48"/>
        <v>0.97932524216073846</v>
      </c>
      <c r="N213" s="72">
        <f t="shared" si="49"/>
        <v>0.75807037451664139</v>
      </c>
      <c r="O213" s="72">
        <f t="shared" si="50"/>
        <v>0.73134092090739211</v>
      </c>
      <c r="P213" s="72">
        <f t="shared" si="51"/>
        <v>0.85334135760939922</v>
      </c>
      <c r="Q213" s="72">
        <f t="shared" si="52"/>
        <v>0.97208909404651345</v>
      </c>
      <c r="R213" s="72">
        <f t="shared" si="53"/>
        <v>0.75734055098908715</v>
      </c>
      <c r="S213" s="72">
        <f t="shared" si="54"/>
        <v>0.72197050919685202</v>
      </c>
      <c r="T213" s="72">
        <f t="shared" si="55"/>
        <v>0.84909275571327358</v>
      </c>
      <c r="U213" s="64" t="s">
        <v>24</v>
      </c>
      <c r="V213" s="83" t="s">
        <v>23</v>
      </c>
    </row>
    <row r="214" spans="1:22">
      <c r="A214" s="59" t="s">
        <v>30</v>
      </c>
      <c r="B214" s="60" t="s">
        <v>29</v>
      </c>
      <c r="C214" s="72">
        <f t="shared" si="38"/>
        <v>12.635682677459151</v>
      </c>
      <c r="D214" s="72">
        <f t="shared" si="39"/>
        <v>11.905273952822078</v>
      </c>
      <c r="E214" s="72">
        <f t="shared" si="40"/>
        <v>11.74907297681599</v>
      </c>
      <c r="F214" s="72">
        <f t="shared" si="41"/>
        <v>12.129129844551111</v>
      </c>
      <c r="G214" s="72">
        <f t="shared" si="42"/>
        <v>12.294058040457141</v>
      </c>
      <c r="H214" s="72">
        <f t="shared" si="43"/>
        <v>12.235876652089186</v>
      </c>
      <c r="I214" s="72">
        <f t="shared" si="44"/>
        <v>11.719814412506665</v>
      </c>
      <c r="J214" s="72">
        <f t="shared" si="45"/>
        <v>11.990177989126343</v>
      </c>
      <c r="K214" s="72">
        <f t="shared" si="46"/>
        <v>12.130036909273205</v>
      </c>
      <c r="L214" s="72">
        <f t="shared" si="47"/>
        <v>11.814523339031744</v>
      </c>
      <c r="M214" s="72">
        <f t="shared" si="48"/>
        <v>11.994265823640829</v>
      </c>
      <c r="N214" s="72">
        <f t="shared" si="49"/>
        <v>12.280643884383197</v>
      </c>
      <c r="O214" s="72">
        <f t="shared" si="50"/>
        <v>12.981298516180265</v>
      </c>
      <c r="P214" s="72">
        <f t="shared" si="51"/>
        <v>11.423394906110875</v>
      </c>
      <c r="Q214" s="72">
        <f t="shared" si="52"/>
        <v>12.0055253278161</v>
      </c>
      <c r="R214" s="72">
        <f t="shared" si="53"/>
        <v>10.471474056945725</v>
      </c>
      <c r="S214" s="72">
        <f t="shared" si="54"/>
        <v>11.144526301635867</v>
      </c>
      <c r="T214" s="72">
        <f t="shared" si="55"/>
        <v>10.215111600424532</v>
      </c>
      <c r="U214" s="64" t="s">
        <v>28</v>
      </c>
      <c r="V214" s="82" t="s">
        <v>27</v>
      </c>
    </row>
    <row r="215" spans="1:22" ht="45">
      <c r="A215" s="59" t="s">
        <v>34</v>
      </c>
      <c r="B215" s="60" t="s">
        <v>33</v>
      </c>
      <c r="C215" s="72">
        <f t="shared" si="38"/>
        <v>6.9344138906114434</v>
      </c>
      <c r="D215" s="72">
        <f t="shared" si="39"/>
        <v>6.7948290365294275</v>
      </c>
      <c r="E215" s="72">
        <f t="shared" si="40"/>
        <v>7.6457255029710698</v>
      </c>
      <c r="F215" s="72">
        <f t="shared" si="41"/>
        <v>8.1312329505161429</v>
      </c>
      <c r="G215" s="72">
        <f t="shared" si="42"/>
        <v>6.6463377068972651</v>
      </c>
      <c r="H215" s="72">
        <f t="shared" si="43"/>
        <v>4.9807628790687746</v>
      </c>
      <c r="I215" s="72">
        <f t="shared" si="44"/>
        <v>7.810639438646005</v>
      </c>
      <c r="J215" s="72">
        <f t="shared" si="45"/>
        <v>8.4544763123146947</v>
      </c>
      <c r="K215" s="72">
        <f t="shared" si="46"/>
        <v>7.0340298631399731</v>
      </c>
      <c r="L215" s="72">
        <f t="shared" si="47"/>
        <v>6.0310756991822494</v>
      </c>
      <c r="M215" s="72">
        <f t="shared" si="48"/>
        <v>7.3700537973602849</v>
      </c>
      <c r="N215" s="72">
        <f t="shared" si="49"/>
        <v>7.9200198868544627</v>
      </c>
      <c r="O215" s="72">
        <f t="shared" si="50"/>
        <v>7.1151351130896057</v>
      </c>
      <c r="P215" s="72">
        <f t="shared" si="51"/>
        <v>6.8229684892694351</v>
      </c>
      <c r="Q215" s="72">
        <f t="shared" si="52"/>
        <v>7.7821901388010417</v>
      </c>
      <c r="R215" s="72">
        <f t="shared" si="53"/>
        <v>8.655055863738685</v>
      </c>
      <c r="S215" s="72">
        <f t="shared" si="54"/>
        <v>7.0869030879755517</v>
      </c>
      <c r="T215" s="72">
        <f t="shared" si="55"/>
        <v>6.441716399605049</v>
      </c>
      <c r="U215" s="64" t="s">
        <v>32</v>
      </c>
      <c r="V215" s="82" t="s">
        <v>31</v>
      </c>
    </row>
    <row r="216" spans="1:22">
      <c r="A216" s="59" t="s">
        <v>38</v>
      </c>
      <c r="B216" s="60" t="s">
        <v>37</v>
      </c>
      <c r="C216" s="72">
        <f t="shared" si="38"/>
        <v>4.0013780313219378</v>
      </c>
      <c r="D216" s="72">
        <f t="shared" si="39"/>
        <v>3.844238480261724</v>
      </c>
      <c r="E216" s="72">
        <f t="shared" si="40"/>
        <v>3.7347828183778597</v>
      </c>
      <c r="F216" s="72">
        <f t="shared" si="41"/>
        <v>3.7309646288749367</v>
      </c>
      <c r="G216" s="72">
        <f t="shared" si="42"/>
        <v>3.9277252372241804</v>
      </c>
      <c r="H216" s="72">
        <f t="shared" si="43"/>
        <v>2.5250598821631254</v>
      </c>
      <c r="I216" s="72">
        <f t="shared" si="44"/>
        <v>2.3916184260631899</v>
      </c>
      <c r="J216" s="72">
        <f t="shared" si="45"/>
        <v>2.6978567908081499</v>
      </c>
      <c r="K216" s="72">
        <f t="shared" si="46"/>
        <v>3.1400474246103891</v>
      </c>
      <c r="L216" s="72">
        <f t="shared" si="47"/>
        <v>3.1460966248809257</v>
      </c>
      <c r="M216" s="72">
        <f t="shared" si="48"/>
        <v>3.0306584782706176</v>
      </c>
      <c r="N216" s="72">
        <f t="shared" si="49"/>
        <v>3.334162411979106</v>
      </c>
      <c r="O216" s="72">
        <f t="shared" si="50"/>
        <v>3.8419416819461047</v>
      </c>
      <c r="P216" s="72">
        <f t="shared" si="51"/>
        <v>3.8323164240009469</v>
      </c>
      <c r="Q216" s="72">
        <f t="shared" si="52"/>
        <v>3.726301482935015</v>
      </c>
      <c r="R216" s="72">
        <f t="shared" si="53"/>
        <v>3.91415171288395</v>
      </c>
      <c r="S216" s="72">
        <f t="shared" si="54"/>
        <v>4.215956839580957</v>
      </c>
      <c r="T216" s="72">
        <f t="shared" si="55"/>
        <v>4.0673311672962651</v>
      </c>
      <c r="U216" s="64" t="s">
        <v>36</v>
      </c>
      <c r="V216" s="83" t="s">
        <v>35</v>
      </c>
    </row>
    <row r="217" spans="1:22" ht="24">
      <c r="A217" s="59" t="s">
        <v>42</v>
      </c>
      <c r="B217" s="60" t="s">
        <v>41</v>
      </c>
      <c r="C217" s="72">
        <f t="shared" si="38"/>
        <v>0.77949470553857281</v>
      </c>
      <c r="D217" s="72">
        <f t="shared" si="39"/>
        <v>0.84212969816096395</v>
      </c>
      <c r="E217" s="72">
        <f t="shared" si="40"/>
        <v>0.86585046346957606</v>
      </c>
      <c r="F217" s="72">
        <f t="shared" si="41"/>
        <v>0.90659272378951306</v>
      </c>
      <c r="G217" s="72">
        <f t="shared" si="42"/>
        <v>0.71601281034132669</v>
      </c>
      <c r="H217" s="72">
        <f t="shared" si="43"/>
        <v>0.51734998837452206</v>
      </c>
      <c r="I217" s="72">
        <f t="shared" si="44"/>
        <v>0.72357616482046427</v>
      </c>
      <c r="J217" s="72">
        <f t="shared" si="45"/>
        <v>0.84361641739161186</v>
      </c>
      <c r="K217" s="72">
        <f t="shared" si="46"/>
        <v>0.74170159154892812</v>
      </c>
      <c r="L217" s="72">
        <f t="shared" si="47"/>
        <v>0.70009792455729403</v>
      </c>
      <c r="M217" s="72">
        <f t="shared" si="48"/>
        <v>0.91772992914996454</v>
      </c>
      <c r="N217" s="72">
        <f t="shared" si="49"/>
        <v>0.9360431774075223</v>
      </c>
      <c r="O217" s="72">
        <f t="shared" si="50"/>
        <v>0.75335287816112151</v>
      </c>
      <c r="P217" s="72">
        <f t="shared" si="51"/>
        <v>0.66032618416849376</v>
      </c>
      <c r="Q217" s="72">
        <f t="shared" si="52"/>
        <v>0.91374158171396558</v>
      </c>
      <c r="R217" s="72">
        <f t="shared" si="53"/>
        <v>0.95682546602592278</v>
      </c>
      <c r="S217" s="72">
        <f t="shared" si="54"/>
        <v>0.82270766530637118</v>
      </c>
      <c r="T217" s="72">
        <f t="shared" si="55"/>
        <v>0.78322627544093415</v>
      </c>
      <c r="U217" s="64" t="s">
        <v>40</v>
      </c>
      <c r="V217" s="83" t="s">
        <v>39</v>
      </c>
    </row>
    <row r="218" spans="1:22">
      <c r="A218" s="59" t="s">
        <v>46</v>
      </c>
      <c r="B218" s="60" t="s">
        <v>45</v>
      </c>
      <c r="C218" s="72">
        <f t="shared" si="38"/>
        <v>1.5334178417346958</v>
      </c>
      <c r="D218" s="72">
        <f t="shared" si="39"/>
        <v>1.4887481411820951</v>
      </c>
      <c r="E218" s="72">
        <f t="shared" si="40"/>
        <v>1.5882098673881122</v>
      </c>
      <c r="F218" s="72">
        <f t="shared" si="41"/>
        <v>1.4709645734504941</v>
      </c>
      <c r="G218" s="72">
        <f t="shared" si="42"/>
        <v>1.592850751805535</v>
      </c>
      <c r="H218" s="72">
        <f t="shared" si="43"/>
        <v>1.5778661027830518</v>
      </c>
      <c r="I218" s="72">
        <f t="shared" si="44"/>
        <v>1.6827432759044321</v>
      </c>
      <c r="J218" s="72">
        <f t="shared" si="45"/>
        <v>1.5752115427204216</v>
      </c>
      <c r="K218" s="72">
        <f t="shared" si="46"/>
        <v>1.5996233422761259</v>
      </c>
      <c r="L218" s="72">
        <f t="shared" si="47"/>
        <v>1.5931308292744539</v>
      </c>
      <c r="M218" s="72">
        <f t="shared" si="48"/>
        <v>1.6784077733937208</v>
      </c>
      <c r="N218" s="72">
        <f t="shared" si="49"/>
        <v>1.789859979354409</v>
      </c>
      <c r="O218" s="72">
        <f t="shared" si="50"/>
        <v>1.7290905281822331</v>
      </c>
      <c r="P218" s="72">
        <f t="shared" si="51"/>
        <v>1.6321137706626656</v>
      </c>
      <c r="Q218" s="72">
        <f t="shared" si="52"/>
        <v>1.861224732241767</v>
      </c>
      <c r="R218" s="72">
        <f t="shared" si="53"/>
        <v>1.8769368343116328</v>
      </c>
      <c r="S218" s="72">
        <f t="shared" si="54"/>
        <v>1.8412465206403394</v>
      </c>
      <c r="T218" s="72">
        <f t="shared" si="55"/>
        <v>1.4915721824886534</v>
      </c>
      <c r="U218" s="64" t="s">
        <v>44</v>
      </c>
      <c r="V218" s="82" t="s">
        <v>43</v>
      </c>
    </row>
    <row r="219" spans="1:22">
      <c r="A219" s="59" t="s">
        <v>50</v>
      </c>
      <c r="B219" s="60" t="s">
        <v>49</v>
      </c>
      <c r="C219" s="72">
        <f t="shared" si="38"/>
        <v>7.2985208392306777</v>
      </c>
      <c r="D219" s="72">
        <f t="shared" si="39"/>
        <v>7.4662721939031522</v>
      </c>
      <c r="E219" s="72">
        <f t="shared" si="40"/>
        <v>7.5771437237211625</v>
      </c>
      <c r="F219" s="72">
        <f t="shared" si="41"/>
        <v>8.2530024390695989</v>
      </c>
      <c r="G219" s="72">
        <f t="shared" si="42"/>
        <v>7.5743561096402265</v>
      </c>
      <c r="H219" s="72">
        <f t="shared" si="43"/>
        <v>8.4092014763254905</v>
      </c>
      <c r="I219" s="72">
        <f t="shared" si="44"/>
        <v>8.7639270792715305</v>
      </c>
      <c r="J219" s="72">
        <f t="shared" si="45"/>
        <v>9.1824110590536154</v>
      </c>
      <c r="K219" s="72">
        <f t="shared" si="46"/>
        <v>8.2704141996635094</v>
      </c>
      <c r="L219" s="72">
        <f t="shared" si="47"/>
        <v>8.7761450809620491</v>
      </c>
      <c r="M219" s="72">
        <f t="shared" si="48"/>
        <v>9.4112346751840423</v>
      </c>
      <c r="N219" s="72">
        <f t="shared" si="49"/>
        <v>9.218353650864012</v>
      </c>
      <c r="O219" s="72">
        <f t="shared" si="50"/>
        <v>7.9262212619351473</v>
      </c>
      <c r="P219" s="72">
        <f t="shared" si="51"/>
        <v>8.1082695270332312</v>
      </c>
      <c r="Q219" s="72">
        <f t="shared" si="52"/>
        <v>8.5235330692270015</v>
      </c>
      <c r="R219" s="72">
        <f t="shared" si="53"/>
        <v>9.4163287517872138</v>
      </c>
      <c r="S219" s="72">
        <f t="shared" si="54"/>
        <v>7.5172769119093017</v>
      </c>
      <c r="T219" s="72">
        <f t="shared" si="55"/>
        <v>7.90381819699848</v>
      </c>
      <c r="U219" s="64" t="s">
        <v>48</v>
      </c>
      <c r="V219" s="82" t="s">
        <v>47</v>
      </c>
    </row>
    <row r="220" spans="1:22">
      <c r="A220" s="59" t="s">
        <v>54</v>
      </c>
      <c r="B220" s="60" t="s">
        <v>53</v>
      </c>
      <c r="C220" s="72">
        <f t="shared" si="38"/>
        <v>6.2653929685911187</v>
      </c>
      <c r="D220" s="72">
        <f t="shared" si="39"/>
        <v>6.3770645859555737</v>
      </c>
      <c r="E220" s="72">
        <f t="shared" si="40"/>
        <v>6.4725431280465724</v>
      </c>
      <c r="F220" s="72">
        <f t="shared" si="41"/>
        <v>6.6207003707789616</v>
      </c>
      <c r="G220" s="72">
        <f t="shared" si="42"/>
        <v>6.2506256466247825</v>
      </c>
      <c r="H220" s="72">
        <f t="shared" si="43"/>
        <v>6.7881436997719895</v>
      </c>
      <c r="I220" s="72">
        <f t="shared" si="44"/>
        <v>6.9332852304405685</v>
      </c>
      <c r="J220" s="72">
        <f t="shared" si="45"/>
        <v>6.8256760770511598</v>
      </c>
      <c r="K220" s="72">
        <f t="shared" si="46"/>
        <v>6.4539853392611271</v>
      </c>
      <c r="L220" s="72">
        <f t="shared" si="47"/>
        <v>6.7103081311887847</v>
      </c>
      <c r="M220" s="72">
        <f t="shared" si="48"/>
        <v>6.8923358661780139</v>
      </c>
      <c r="N220" s="72">
        <f t="shared" si="49"/>
        <v>6.8856774629941633</v>
      </c>
      <c r="O220" s="72">
        <f t="shared" si="50"/>
        <v>6.7635555881949134</v>
      </c>
      <c r="P220" s="72">
        <f t="shared" si="51"/>
        <v>7.0083661507279471</v>
      </c>
      <c r="Q220" s="72">
        <f t="shared" si="52"/>
        <v>6.7502055571090747</v>
      </c>
      <c r="R220" s="72">
        <f t="shared" si="53"/>
        <v>7.2438350339023652</v>
      </c>
      <c r="S220" s="72">
        <f t="shared" si="54"/>
        <v>7.0914312827012544</v>
      </c>
      <c r="T220" s="72">
        <f t="shared" si="55"/>
        <v>7.341293402144311</v>
      </c>
      <c r="U220" s="64" t="s">
        <v>52</v>
      </c>
      <c r="V220" s="83" t="s">
        <v>51</v>
      </c>
    </row>
    <row r="221" spans="1:22" ht="45">
      <c r="A221" s="59" t="s">
        <v>58</v>
      </c>
      <c r="B221" s="60" t="s">
        <v>57</v>
      </c>
      <c r="C221" s="72">
        <f t="shared" si="38"/>
        <v>3.3531145083835145</v>
      </c>
      <c r="D221" s="72">
        <f t="shared" si="39"/>
        <v>3.2412093016015038</v>
      </c>
      <c r="E221" s="72">
        <f t="shared" si="40"/>
        <v>2.8179556139364892</v>
      </c>
      <c r="F221" s="72">
        <f t="shared" si="41"/>
        <v>3.1043292503760176</v>
      </c>
      <c r="G221" s="72">
        <f t="shared" si="42"/>
        <v>3.2710259340957495</v>
      </c>
      <c r="H221" s="72">
        <f t="shared" si="43"/>
        <v>3.1794713619883295</v>
      </c>
      <c r="I221" s="72">
        <f t="shared" si="44"/>
        <v>2.7430162878528197</v>
      </c>
      <c r="J221" s="72">
        <f t="shared" si="45"/>
        <v>2.9272859008336778</v>
      </c>
      <c r="K221" s="72">
        <f t="shared" si="46"/>
        <v>3.2100193212909889</v>
      </c>
      <c r="L221" s="72">
        <f t="shared" si="47"/>
        <v>3.1042713493087826</v>
      </c>
      <c r="M221" s="72">
        <f t="shared" si="48"/>
        <v>2.7849558958098792</v>
      </c>
      <c r="N221" s="72">
        <f t="shared" si="49"/>
        <v>3.0666834567013379</v>
      </c>
      <c r="O221" s="72">
        <f t="shared" si="50"/>
        <v>3.4461301620866225</v>
      </c>
      <c r="P221" s="72">
        <f t="shared" si="51"/>
        <v>3.2321651076437434</v>
      </c>
      <c r="Q221" s="72">
        <f t="shared" si="52"/>
        <v>2.9233012889269649</v>
      </c>
      <c r="R221" s="72">
        <f t="shared" si="53"/>
        <v>3.2081455448801659</v>
      </c>
      <c r="S221" s="72">
        <f t="shared" si="54"/>
        <v>3.4458981967112337</v>
      </c>
      <c r="T221" s="72">
        <f t="shared" si="55"/>
        <v>3.3273090318575922</v>
      </c>
      <c r="U221" s="64" t="s">
        <v>56</v>
      </c>
      <c r="V221" s="83" t="s">
        <v>55</v>
      </c>
    </row>
    <row r="222" spans="1:22" ht="30">
      <c r="A222" s="59" t="s">
        <v>62</v>
      </c>
      <c r="B222" s="60" t="s">
        <v>61</v>
      </c>
      <c r="C222" s="72">
        <f t="shared" si="38"/>
        <v>7.5488455295479273</v>
      </c>
      <c r="D222" s="72">
        <f t="shared" si="39"/>
        <v>7.9776130590093404</v>
      </c>
      <c r="E222" s="72">
        <f t="shared" si="40"/>
        <v>7.6528193260171919</v>
      </c>
      <c r="F222" s="72">
        <f t="shared" si="41"/>
        <v>7.5957387551778552</v>
      </c>
      <c r="G222" s="72">
        <f t="shared" si="42"/>
        <v>8.1200768383034045</v>
      </c>
      <c r="H222" s="72">
        <f t="shared" si="43"/>
        <v>8.8443131300001419</v>
      </c>
      <c r="I222" s="72">
        <f t="shared" si="44"/>
        <v>8.0717601811369075</v>
      </c>
      <c r="J222" s="72">
        <f t="shared" si="45"/>
        <v>7.8264524850969286</v>
      </c>
      <c r="K222" s="72">
        <f t="shared" si="46"/>
        <v>8.1873765483078351</v>
      </c>
      <c r="L222" s="72">
        <f t="shared" si="47"/>
        <v>8.4246368080208072</v>
      </c>
      <c r="M222" s="72">
        <f t="shared" si="48"/>
        <v>7.9587885352819852</v>
      </c>
      <c r="N222" s="72">
        <f t="shared" si="49"/>
        <v>7.6976990633230766</v>
      </c>
      <c r="O222" s="72">
        <f t="shared" si="50"/>
        <v>8.082379888053234</v>
      </c>
      <c r="P222" s="72">
        <f t="shared" si="51"/>
        <v>8.2196851269457039</v>
      </c>
      <c r="Q222" s="72">
        <f t="shared" si="52"/>
        <v>7.7459183835543417</v>
      </c>
      <c r="R222" s="72">
        <f t="shared" si="53"/>
        <v>7.3750976972436986</v>
      </c>
      <c r="S222" s="72">
        <f t="shared" si="54"/>
        <v>8.0742864487695556</v>
      </c>
      <c r="T222" s="72">
        <f t="shared" si="55"/>
        <v>8.3648301888578747</v>
      </c>
      <c r="U222" s="64" t="s">
        <v>60</v>
      </c>
      <c r="V222" s="82" t="s">
        <v>59</v>
      </c>
    </row>
    <row r="223" spans="1:22">
      <c r="A223" s="59" t="s">
        <v>65</v>
      </c>
      <c r="B223" s="60" t="s">
        <v>113</v>
      </c>
      <c r="C223" s="72">
        <f t="shared" si="38"/>
        <v>1.7450895962348869</v>
      </c>
      <c r="D223" s="72">
        <f t="shared" si="39"/>
        <v>1.809170570251772</v>
      </c>
      <c r="E223" s="72">
        <f t="shared" si="40"/>
        <v>1.7129457580913352</v>
      </c>
      <c r="F223" s="72">
        <f t="shared" si="41"/>
        <v>1.7006597783481181</v>
      </c>
      <c r="G223" s="72">
        <f t="shared" si="42"/>
        <v>1.8278195740497782</v>
      </c>
      <c r="H223" s="72">
        <f t="shared" si="43"/>
        <v>1.9548143619673048</v>
      </c>
      <c r="I223" s="72">
        <f t="shared" si="44"/>
        <v>1.7660799953478861</v>
      </c>
      <c r="J223" s="72">
        <f t="shared" si="45"/>
        <v>1.7032366059634967</v>
      </c>
      <c r="K223" s="72">
        <f t="shared" si="46"/>
        <v>1.8118697757147422</v>
      </c>
      <c r="L223" s="72">
        <f t="shared" si="47"/>
        <v>1.8352087467021931</v>
      </c>
      <c r="M223" s="72">
        <f t="shared" si="48"/>
        <v>1.723612115801731</v>
      </c>
      <c r="N223" s="72">
        <f t="shared" si="49"/>
        <v>1.6684912675192036</v>
      </c>
      <c r="O223" s="72">
        <f t="shared" si="50"/>
        <v>1.7939305884510155</v>
      </c>
      <c r="P223" s="72">
        <f t="shared" si="51"/>
        <v>1.7990948598911345</v>
      </c>
      <c r="Q223" s="72">
        <f t="shared" si="52"/>
        <v>1.6787761945814792</v>
      </c>
      <c r="R223" s="72">
        <f t="shared" si="53"/>
        <v>1.6037059103015467</v>
      </c>
      <c r="S223" s="72">
        <f t="shared" si="54"/>
        <v>1.8038188091077558</v>
      </c>
      <c r="T223" s="72">
        <f t="shared" si="55"/>
        <v>1.8183705053380486</v>
      </c>
      <c r="U223" s="64" t="s">
        <v>64</v>
      </c>
      <c r="V223" s="83" t="s">
        <v>63</v>
      </c>
    </row>
    <row r="224" spans="1:22" ht="30">
      <c r="A224" s="59" t="s">
        <v>68</v>
      </c>
      <c r="B224" s="60" t="s">
        <v>114</v>
      </c>
      <c r="C224" s="72">
        <f t="shared" si="38"/>
        <v>1.922855022775944</v>
      </c>
      <c r="D224" s="72">
        <f t="shared" si="39"/>
        <v>2.0811310479629777</v>
      </c>
      <c r="E224" s="72">
        <f t="shared" si="40"/>
        <v>1.9813116452548007</v>
      </c>
      <c r="F224" s="72">
        <f t="shared" si="41"/>
        <v>1.945154413388819</v>
      </c>
      <c r="G224" s="72">
        <f t="shared" si="42"/>
        <v>2.0732426786911136</v>
      </c>
      <c r="H224" s="72">
        <f t="shared" si="43"/>
        <v>2.3128027469188428</v>
      </c>
      <c r="I224" s="72">
        <f t="shared" si="44"/>
        <v>2.0987905566200928</v>
      </c>
      <c r="J224" s="72">
        <f t="shared" si="45"/>
        <v>2.0114589018393141</v>
      </c>
      <c r="K224" s="72">
        <f t="shared" si="46"/>
        <v>2.0536692232937708</v>
      </c>
      <c r="L224" s="72">
        <f t="shared" si="47"/>
        <v>2.1737493303440627</v>
      </c>
      <c r="M224" s="72">
        <f t="shared" si="48"/>
        <v>2.0544759279102296</v>
      </c>
      <c r="N224" s="72">
        <f t="shared" si="49"/>
        <v>1.9919510374491838</v>
      </c>
      <c r="O224" s="72">
        <f t="shared" si="50"/>
        <v>2.0332811225060885</v>
      </c>
      <c r="P224" s="72">
        <f t="shared" si="51"/>
        <v>2.1160584544743961</v>
      </c>
      <c r="Q224" s="72">
        <f t="shared" si="52"/>
        <v>1.9903984489258459</v>
      </c>
      <c r="R224" s="72">
        <f t="shared" si="53"/>
        <v>1.9256259200831536</v>
      </c>
      <c r="S224" s="72">
        <f t="shared" si="54"/>
        <v>2.0270427698979345</v>
      </c>
      <c r="T224" s="72">
        <f t="shared" si="55"/>
        <v>2.1350274980239661</v>
      </c>
      <c r="U224" s="64" t="s">
        <v>67</v>
      </c>
      <c r="V224" s="83" t="s">
        <v>66</v>
      </c>
    </row>
    <row r="225" spans="1:22" ht="30">
      <c r="A225" s="59" t="s">
        <v>71</v>
      </c>
      <c r="B225" s="60" t="s">
        <v>115</v>
      </c>
      <c r="C225" s="72">
        <f t="shared" si="38"/>
        <v>1.2645265510436801</v>
      </c>
      <c r="D225" s="72">
        <f t="shared" si="39"/>
        <v>1.3352079697924835</v>
      </c>
      <c r="E225" s="72">
        <f t="shared" si="40"/>
        <v>1.2870473984213695</v>
      </c>
      <c r="F225" s="72">
        <f t="shared" si="41"/>
        <v>1.2788340223018841</v>
      </c>
      <c r="G225" s="72">
        <f t="shared" si="42"/>
        <v>1.3126679526084364</v>
      </c>
      <c r="H225" s="72">
        <f t="shared" si="43"/>
        <v>1.2029947806978034</v>
      </c>
      <c r="I225" s="72">
        <f t="shared" si="44"/>
        <v>1.2624765979516142</v>
      </c>
      <c r="J225" s="72">
        <f t="shared" si="45"/>
        <v>1.2634123988526096</v>
      </c>
      <c r="K225" s="72">
        <f t="shared" si="46"/>
        <v>1.3310240489000933</v>
      </c>
      <c r="L225" s="72">
        <f t="shared" si="47"/>
        <v>1.1891336713337095</v>
      </c>
      <c r="M225" s="72">
        <f t="shared" si="48"/>
        <v>1.2800264863978292</v>
      </c>
      <c r="N225" s="72">
        <f t="shared" si="49"/>
        <v>1.3044537403698475</v>
      </c>
      <c r="O225" s="72">
        <f t="shared" si="50"/>
        <v>1.3137607858957963</v>
      </c>
      <c r="P225" s="72">
        <f t="shared" si="51"/>
        <v>1.2096850295143953</v>
      </c>
      <c r="Q225" s="72">
        <f t="shared" si="52"/>
        <v>1.2466985199728253</v>
      </c>
      <c r="R225" s="72">
        <f t="shared" si="53"/>
        <v>1.2162053402582855</v>
      </c>
      <c r="S225" s="72">
        <f t="shared" si="54"/>
        <v>1.3022516993426259</v>
      </c>
      <c r="T225" s="72">
        <f t="shared" si="55"/>
        <v>1.2951320219211033</v>
      </c>
      <c r="U225" s="64" t="s">
        <v>70</v>
      </c>
      <c r="V225" s="82" t="s">
        <v>69</v>
      </c>
    </row>
    <row r="226" spans="1:22" ht="60">
      <c r="A226" s="59" t="s">
        <v>75</v>
      </c>
      <c r="B226" s="60" t="s">
        <v>74</v>
      </c>
      <c r="C226" s="72">
        <f t="shared" si="38"/>
        <v>0.65914651824259718</v>
      </c>
      <c r="D226" s="72">
        <f t="shared" si="39"/>
        <v>0.64164855398170895</v>
      </c>
      <c r="E226" s="72">
        <f t="shared" si="40"/>
        <v>0.60191948511564941</v>
      </c>
      <c r="F226" s="72">
        <f t="shared" si="41"/>
        <v>0.62892019161719159</v>
      </c>
      <c r="G226" s="72">
        <f t="shared" si="42"/>
        <v>0.66515015259750387</v>
      </c>
      <c r="H226" s="72">
        <f t="shared" si="43"/>
        <v>0.60360078326370636</v>
      </c>
      <c r="I226" s="72">
        <f t="shared" si="44"/>
        <v>0.56268979346081283</v>
      </c>
      <c r="J226" s="72">
        <f t="shared" si="45"/>
        <v>0.5998169802737755</v>
      </c>
      <c r="K226" s="72">
        <f t="shared" si="46"/>
        <v>0.60011016309343312</v>
      </c>
      <c r="L226" s="72">
        <f t="shared" si="47"/>
        <v>0.53951565426486947</v>
      </c>
      <c r="M226" s="72">
        <f t="shared" si="48"/>
        <v>0.52877736378503037</v>
      </c>
      <c r="N226" s="72">
        <f t="shared" si="49"/>
        <v>0.56417954022771299</v>
      </c>
      <c r="O226" s="72">
        <f t="shared" si="50"/>
        <v>0.64280413432034522</v>
      </c>
      <c r="P226" s="72">
        <f t="shared" si="51"/>
        <v>0.66688398753028022</v>
      </c>
      <c r="Q226" s="72">
        <f t="shared" si="52"/>
        <v>0.6455136447897859</v>
      </c>
      <c r="R226" s="72">
        <f t="shared" si="53"/>
        <v>0.70645155674516436</v>
      </c>
      <c r="S226" s="72">
        <f t="shared" si="54"/>
        <v>0.51614781645398367</v>
      </c>
      <c r="T226" s="72">
        <f t="shared" si="55"/>
        <v>0.47178663289719114</v>
      </c>
      <c r="U226" s="64" t="s">
        <v>73</v>
      </c>
      <c r="V226" s="82" t="s">
        <v>72</v>
      </c>
    </row>
    <row r="227" spans="1:22" ht="30">
      <c r="A227" s="59"/>
      <c r="B227" s="60" t="s">
        <v>77</v>
      </c>
      <c r="C227" s="72">
        <f t="shared" si="38"/>
        <v>-3.9983244135372633</v>
      </c>
      <c r="D227" s="72">
        <f t="shared" si="39"/>
        <v>-3.9357412506644756</v>
      </c>
      <c r="E227" s="72">
        <f t="shared" si="40"/>
        <v>-3.8257755363083361</v>
      </c>
      <c r="F227" s="72">
        <f t="shared" si="41"/>
        <v>-3.9835433575704777</v>
      </c>
      <c r="G227" s="72">
        <f t="shared" si="42"/>
        <v>-4.3158770719542083</v>
      </c>
      <c r="H227" s="72">
        <f t="shared" si="43"/>
        <v>-4.6670001727137169</v>
      </c>
      <c r="I227" s="72">
        <f t="shared" si="44"/>
        <v>-4.4987527153992648</v>
      </c>
      <c r="J227" s="72">
        <f t="shared" si="45"/>
        <v>-4.6772029915192155</v>
      </c>
      <c r="K227" s="72">
        <f t="shared" si="46"/>
        <v>-4.7326155287671954</v>
      </c>
      <c r="L227" s="72">
        <f t="shared" si="47"/>
        <v>-4.8797342292564565</v>
      </c>
      <c r="M227" s="72">
        <f t="shared" si="48"/>
        <v>-4.7157216286149124</v>
      </c>
      <c r="N227" s="72">
        <f t="shared" si="49"/>
        <v>-4.6922326116028401</v>
      </c>
      <c r="O227" s="72">
        <f t="shared" si="50"/>
        <v>-4.6594784072414903</v>
      </c>
      <c r="P227" s="72">
        <f t="shared" si="51"/>
        <v>-4.5279488284212928</v>
      </c>
      <c r="Q227" s="72">
        <f t="shared" si="52"/>
        <v>-4.2968338285677072</v>
      </c>
      <c r="R227" s="72">
        <f t="shared" si="53"/>
        <v>-4.2349545841461893</v>
      </c>
      <c r="S227" s="72">
        <f t="shared" si="54"/>
        <v>-4.445354981848773</v>
      </c>
      <c r="T227" s="72">
        <f t="shared" si="55"/>
        <v>-4.4413236518389256</v>
      </c>
      <c r="U227" s="64" t="s">
        <v>76</v>
      </c>
      <c r="V227" s="66"/>
    </row>
    <row r="228" spans="1:22">
      <c r="A228" s="59"/>
      <c r="B228" s="60" t="s">
        <v>79</v>
      </c>
      <c r="C228" s="72">
        <f t="shared" si="38"/>
        <v>0.6586463735757937</v>
      </c>
      <c r="D228" s="72">
        <f t="shared" si="39"/>
        <v>0.54764353715876402</v>
      </c>
      <c r="E228" s="72">
        <f t="shared" si="40"/>
        <v>0.44111969562357928</v>
      </c>
      <c r="F228" s="72">
        <f t="shared" si="41"/>
        <v>0.43549193063199199</v>
      </c>
      <c r="G228" s="72">
        <f t="shared" si="42"/>
        <v>0.56923694863907093</v>
      </c>
      <c r="H228" s="72">
        <f t="shared" si="43"/>
        <v>0.50848958113414644</v>
      </c>
      <c r="I228" s="72">
        <f t="shared" si="44"/>
        <v>0.40948393209222517</v>
      </c>
      <c r="J228" s="72">
        <f t="shared" si="45"/>
        <v>0.46949983784933969</v>
      </c>
      <c r="K228" s="72">
        <f t="shared" si="46"/>
        <v>0.52698372802765536</v>
      </c>
      <c r="L228" s="72">
        <f t="shared" si="47"/>
        <v>0.52630077353550397</v>
      </c>
      <c r="M228" s="72">
        <f t="shared" si="48"/>
        <v>0.45756489704015307</v>
      </c>
      <c r="N228" s="72">
        <f t="shared" si="49"/>
        <v>0.52047999274638124</v>
      </c>
      <c r="O228" s="72">
        <f t="shared" si="50"/>
        <v>0.61145298431582817</v>
      </c>
      <c r="P228" s="72">
        <f t="shared" si="51"/>
        <v>0.57948235521223079</v>
      </c>
      <c r="Q228" s="72">
        <f t="shared" si="52"/>
        <v>0.58021051537230939</v>
      </c>
      <c r="R228" s="72">
        <f t="shared" si="53"/>
        <v>0.58019242569833251</v>
      </c>
      <c r="S228" s="72">
        <f t="shared" si="54"/>
        <v>0.53164360598536287</v>
      </c>
      <c r="T228" s="72">
        <f t="shared" si="55"/>
        <v>0.56609294732727766</v>
      </c>
      <c r="U228" s="64" t="s">
        <v>78</v>
      </c>
      <c r="V228" s="66"/>
    </row>
    <row r="229" spans="1:22">
      <c r="A229" s="130" t="s">
        <v>81</v>
      </c>
      <c r="B229" s="131"/>
      <c r="C229" s="72">
        <f t="shared" si="38"/>
        <v>100</v>
      </c>
      <c r="D229" s="72">
        <f t="shared" si="39"/>
        <v>100</v>
      </c>
      <c r="E229" s="72">
        <f t="shared" si="40"/>
        <v>100</v>
      </c>
      <c r="F229" s="72">
        <f t="shared" si="41"/>
        <v>100</v>
      </c>
      <c r="G229" s="72">
        <f t="shared" si="42"/>
        <v>100</v>
      </c>
      <c r="H229" s="72">
        <f t="shared" si="43"/>
        <v>100</v>
      </c>
      <c r="I229" s="72">
        <f t="shared" si="44"/>
        <v>100</v>
      </c>
      <c r="J229" s="72">
        <f t="shared" si="45"/>
        <v>100</v>
      </c>
      <c r="K229" s="72">
        <f t="shared" si="46"/>
        <v>100</v>
      </c>
      <c r="L229" s="72">
        <f t="shared" si="47"/>
        <v>100</v>
      </c>
      <c r="M229" s="72">
        <f t="shared" si="48"/>
        <v>100</v>
      </c>
      <c r="N229" s="72">
        <f t="shared" si="49"/>
        <v>100</v>
      </c>
      <c r="O229" s="72">
        <f t="shared" si="50"/>
        <v>100</v>
      </c>
      <c r="P229" s="72">
        <f t="shared" si="51"/>
        <v>100</v>
      </c>
      <c r="Q229" s="72">
        <f t="shared" si="52"/>
        <v>100</v>
      </c>
      <c r="R229" s="72">
        <f t="shared" si="53"/>
        <v>100</v>
      </c>
      <c r="S229" s="72">
        <f t="shared" si="54"/>
        <v>100</v>
      </c>
      <c r="T229" s="72">
        <f t="shared" si="55"/>
        <v>100</v>
      </c>
      <c r="U229" s="135" t="s">
        <v>80</v>
      </c>
      <c r="V229" s="136"/>
    </row>
    <row r="230" spans="1:22">
      <c r="A230" s="86"/>
      <c r="B230" s="87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9"/>
    </row>
    <row r="232" spans="1:22" ht="16.5">
      <c r="A232" s="8"/>
      <c r="B232" s="3"/>
      <c r="C232" s="1"/>
      <c r="D232" s="1"/>
      <c r="E232" s="56"/>
      <c r="F232" s="1"/>
      <c r="G232" s="1"/>
      <c r="I232" s="137" t="s">
        <v>132</v>
      </c>
      <c r="J232" s="137"/>
      <c r="K232" s="137"/>
      <c r="L232" s="137"/>
      <c r="O232" s="1"/>
    </row>
    <row r="233" spans="1:22" ht="16.5" customHeight="1">
      <c r="A233" s="57" t="s">
        <v>102</v>
      </c>
      <c r="B233" s="46"/>
      <c r="C233" s="51"/>
      <c r="D233" s="51"/>
      <c r="E233" s="51"/>
      <c r="F233" s="51"/>
      <c r="G233" s="50"/>
      <c r="N233" s="138" t="s">
        <v>145</v>
      </c>
      <c r="O233" s="138"/>
      <c r="P233" s="138"/>
      <c r="Q233" s="138"/>
      <c r="R233" s="138"/>
      <c r="S233" s="138"/>
      <c r="T233" s="138"/>
      <c r="U233" s="138"/>
      <c r="V233" s="138"/>
    </row>
    <row r="234" spans="1:22" ht="17.25">
      <c r="A234" s="57" t="s">
        <v>0</v>
      </c>
      <c r="B234" s="43"/>
      <c r="C234" s="52"/>
      <c r="D234" s="52"/>
      <c r="E234" s="52"/>
      <c r="F234" s="52"/>
      <c r="G234" s="52"/>
      <c r="J234" s="49"/>
      <c r="K234" s="49"/>
      <c r="O234" s="49"/>
      <c r="Q234" s="138" t="s">
        <v>120</v>
      </c>
      <c r="R234" s="138"/>
      <c r="S234" s="138"/>
      <c r="T234" s="138"/>
      <c r="U234" s="138"/>
      <c r="V234" s="138"/>
    </row>
    <row r="235" spans="1:22">
      <c r="A235" s="84" t="s">
        <v>121</v>
      </c>
      <c r="C235" s="53"/>
      <c r="D235" s="53"/>
      <c r="E235" s="53"/>
      <c r="F235" s="53"/>
      <c r="G235" s="53"/>
      <c r="J235" s="54"/>
      <c r="K235" s="54"/>
      <c r="O235" s="54"/>
      <c r="R235" s="139" t="s">
        <v>122</v>
      </c>
      <c r="S235" s="139"/>
      <c r="T235" s="139"/>
      <c r="U235" s="139"/>
      <c r="V235" s="139"/>
    </row>
    <row r="236" spans="1:22">
      <c r="A236" s="34"/>
      <c r="B236" s="34"/>
      <c r="C236" s="134">
        <v>2019</v>
      </c>
      <c r="D236" s="134"/>
      <c r="E236" s="134"/>
      <c r="F236" s="134"/>
      <c r="G236" s="134">
        <v>2020</v>
      </c>
      <c r="H236" s="134"/>
      <c r="I236" s="134"/>
      <c r="J236" s="134"/>
      <c r="K236" s="134">
        <v>2021</v>
      </c>
      <c r="L236" s="134"/>
      <c r="M236" s="134"/>
      <c r="N236" s="134"/>
      <c r="O236" s="134" t="s">
        <v>116</v>
      </c>
      <c r="P236" s="134"/>
      <c r="Q236" s="134"/>
      <c r="R236" s="35"/>
      <c r="S236" s="35">
        <v>2023</v>
      </c>
      <c r="T236" s="35"/>
      <c r="U236" s="34"/>
      <c r="V236" s="36"/>
    </row>
    <row r="237" spans="1:22" ht="15" customHeight="1">
      <c r="A237" s="37"/>
      <c r="B237" s="38" t="s">
        <v>9</v>
      </c>
      <c r="C237" s="38" t="s">
        <v>3</v>
      </c>
      <c r="D237" s="38" t="s">
        <v>4</v>
      </c>
      <c r="E237" s="38" t="s">
        <v>5</v>
      </c>
      <c r="F237" s="38" t="s">
        <v>6</v>
      </c>
      <c r="G237" s="38" t="s">
        <v>3</v>
      </c>
      <c r="H237" s="38" t="s">
        <v>4</v>
      </c>
      <c r="I237" s="38" t="s">
        <v>5</v>
      </c>
      <c r="J237" s="38" t="s">
        <v>6</v>
      </c>
      <c r="K237" s="38" t="s">
        <v>3</v>
      </c>
      <c r="L237" s="38" t="s">
        <v>4</v>
      </c>
      <c r="M237" s="38" t="s">
        <v>5</v>
      </c>
      <c r="N237" s="38" t="s">
        <v>6</v>
      </c>
      <c r="O237" s="38" t="s">
        <v>3</v>
      </c>
      <c r="P237" s="38" t="s">
        <v>4</v>
      </c>
      <c r="Q237" s="38" t="s">
        <v>5</v>
      </c>
      <c r="R237" s="38" t="s">
        <v>6</v>
      </c>
      <c r="S237" s="38" t="s">
        <v>3</v>
      </c>
      <c r="T237" s="38"/>
      <c r="U237" s="39" t="s">
        <v>8</v>
      </c>
      <c r="V237" s="40"/>
    </row>
    <row r="238" spans="1:22" ht="24.75" customHeight="1">
      <c r="A238" s="76" t="s">
        <v>84</v>
      </c>
      <c r="B238" s="76"/>
      <c r="C238" s="61">
        <v>38050.424469296609</v>
      </c>
      <c r="D238" s="61">
        <v>37226.120704988163</v>
      </c>
      <c r="E238" s="61">
        <v>37666.029233983543</v>
      </c>
      <c r="F238" s="61">
        <v>37730.631383383719</v>
      </c>
      <c r="G238" s="61">
        <v>38558.512366488576</v>
      </c>
      <c r="H238" s="61">
        <v>30816.368552643722</v>
      </c>
      <c r="I238" s="61">
        <v>33646.791143261813</v>
      </c>
      <c r="J238" s="61">
        <v>33527.196112558762</v>
      </c>
      <c r="K238" s="61">
        <v>35790.428973312679</v>
      </c>
      <c r="L238" s="62">
        <v>33101.907380402219</v>
      </c>
      <c r="M238" s="61">
        <v>36114.470245424076</v>
      </c>
      <c r="N238" s="61">
        <v>38115.388930145273</v>
      </c>
      <c r="O238" s="69">
        <v>40720.542985759865</v>
      </c>
      <c r="P238" s="69">
        <v>39275.91399449946</v>
      </c>
      <c r="Q238" s="69">
        <v>42524.604849997078</v>
      </c>
      <c r="R238" s="69">
        <v>44758.65206609897</v>
      </c>
      <c r="S238" s="69"/>
      <c r="T238" s="69"/>
      <c r="U238" s="77" t="s">
        <v>86</v>
      </c>
      <c r="V238" s="65" t="s">
        <v>85</v>
      </c>
    </row>
    <row r="239" spans="1:22" ht="42.75" customHeight="1">
      <c r="A239" s="129" t="s">
        <v>87</v>
      </c>
      <c r="B239" s="129"/>
      <c r="C239" s="61">
        <v>29314.564059071909</v>
      </c>
      <c r="D239" s="61">
        <v>30151.19388693295</v>
      </c>
      <c r="E239" s="61">
        <v>29813.837048883503</v>
      </c>
      <c r="F239" s="61">
        <v>29255.063055349819</v>
      </c>
      <c r="G239" s="61">
        <v>29802.575197806138</v>
      </c>
      <c r="H239" s="61">
        <v>29604.748022279196</v>
      </c>
      <c r="I239" s="61">
        <v>28217.565364040267</v>
      </c>
      <c r="J239" s="61">
        <v>27785.036443691384</v>
      </c>
      <c r="K239" s="61">
        <v>26276.149756309638</v>
      </c>
      <c r="L239" s="62">
        <v>26228.957969591225</v>
      </c>
      <c r="M239" s="61">
        <v>28482.025017104239</v>
      </c>
      <c r="N239" s="61">
        <v>27934.345524845306</v>
      </c>
      <c r="O239" s="69">
        <v>26485.70211188883</v>
      </c>
      <c r="P239" s="69">
        <v>26625.578743194081</v>
      </c>
      <c r="Q239" s="69">
        <v>28945.749205643242</v>
      </c>
      <c r="R239" s="69">
        <v>28423.058936228455</v>
      </c>
      <c r="S239" s="69"/>
      <c r="T239" s="69"/>
      <c r="U239" s="77" t="s">
        <v>89</v>
      </c>
      <c r="V239" s="65" t="s">
        <v>88</v>
      </c>
    </row>
    <row r="240" spans="1:22" ht="25.5" customHeight="1">
      <c r="A240" s="129" t="s">
        <v>104</v>
      </c>
      <c r="B240" s="129"/>
      <c r="C240" s="61">
        <v>67980.786348970752</v>
      </c>
      <c r="D240" s="61">
        <v>69476.574349754403</v>
      </c>
      <c r="E240" s="61">
        <v>70836.906066996176</v>
      </c>
      <c r="F240" s="61">
        <v>72483.283780645404</v>
      </c>
      <c r="G240" s="61">
        <v>60842.19926259722</v>
      </c>
      <c r="H240" s="61">
        <v>53350.462348837071</v>
      </c>
      <c r="I240" s="61">
        <v>57239.354381483849</v>
      </c>
      <c r="J240" s="61">
        <v>59064.553381095502</v>
      </c>
      <c r="K240" s="61">
        <v>56555.877865561721</v>
      </c>
      <c r="L240" s="62">
        <v>65170.826134062896</v>
      </c>
      <c r="M240" s="61">
        <v>67254.162953253544</v>
      </c>
      <c r="N240" s="61">
        <v>51783.974029626086</v>
      </c>
      <c r="O240" s="69">
        <v>68550.68088306734</v>
      </c>
      <c r="P240" s="69">
        <v>66274.967470477655</v>
      </c>
      <c r="Q240" s="69">
        <v>64499.287171999138</v>
      </c>
      <c r="R240" s="69">
        <v>65586.483917484322</v>
      </c>
      <c r="S240" s="69"/>
      <c r="T240" s="69"/>
      <c r="U240" s="77" t="s">
        <v>103</v>
      </c>
      <c r="V240" s="66" t="s">
        <v>90</v>
      </c>
    </row>
    <row r="241" spans="1:22" ht="30" customHeight="1">
      <c r="A241" s="129" t="s">
        <v>91</v>
      </c>
      <c r="B241" s="129"/>
      <c r="C241" s="61">
        <v>87589</v>
      </c>
      <c r="D241" s="61">
        <v>84053</v>
      </c>
      <c r="E241" s="61">
        <v>80334</v>
      </c>
      <c r="F241" s="61">
        <v>83072</v>
      </c>
      <c r="G241" s="61">
        <v>79380</v>
      </c>
      <c r="H241" s="61">
        <v>53515</v>
      </c>
      <c r="I241" s="61">
        <v>56774</v>
      </c>
      <c r="J241" s="61">
        <v>68528</v>
      </c>
      <c r="K241" s="61">
        <v>80736</v>
      </c>
      <c r="L241" s="62">
        <v>87458</v>
      </c>
      <c r="M241" s="61">
        <v>99539</v>
      </c>
      <c r="N241" s="61">
        <v>116467</v>
      </c>
      <c r="O241" s="69">
        <v>121193</v>
      </c>
      <c r="P241" s="69">
        <v>147128</v>
      </c>
      <c r="Q241" s="69">
        <v>168409</v>
      </c>
      <c r="R241" s="69">
        <v>151832</v>
      </c>
      <c r="S241" s="69"/>
      <c r="T241" s="69"/>
      <c r="U241" s="77" t="s">
        <v>93</v>
      </c>
      <c r="V241" s="66" t="s">
        <v>92</v>
      </c>
    </row>
    <row r="242" spans="1:22" ht="30" customHeight="1">
      <c r="A242" s="129" t="s">
        <v>94</v>
      </c>
      <c r="B242" s="129"/>
      <c r="C242" s="61">
        <v>59742</v>
      </c>
      <c r="D242" s="61">
        <v>62354</v>
      </c>
      <c r="E242" s="61">
        <v>58557</v>
      </c>
      <c r="F242" s="61">
        <v>62389</v>
      </c>
      <c r="G242" s="61">
        <v>57892</v>
      </c>
      <c r="H242" s="61">
        <v>52407</v>
      </c>
      <c r="I242" s="61">
        <v>50553</v>
      </c>
      <c r="J242" s="61">
        <v>54143</v>
      </c>
      <c r="K242" s="61">
        <v>51053</v>
      </c>
      <c r="L242" s="62">
        <v>55507</v>
      </c>
      <c r="M242" s="61">
        <v>56576</v>
      </c>
      <c r="N242" s="61">
        <v>59648</v>
      </c>
      <c r="O242" s="69">
        <v>60139</v>
      </c>
      <c r="P242" s="69">
        <v>63275</v>
      </c>
      <c r="Q242" s="69">
        <v>74822</v>
      </c>
      <c r="R242" s="69">
        <v>73017</v>
      </c>
      <c r="S242" s="69"/>
      <c r="T242" s="69"/>
      <c r="U242" s="64" t="s">
        <v>96</v>
      </c>
      <c r="V242" s="65" t="s">
        <v>95</v>
      </c>
    </row>
    <row r="243" spans="1:22" ht="26.25" customHeight="1">
      <c r="A243" s="132" t="s">
        <v>81</v>
      </c>
      <c r="B243" s="133"/>
      <c r="C243" s="80">
        <v>163192.77487733925</v>
      </c>
      <c r="D243" s="80">
        <v>158552.88894167551</v>
      </c>
      <c r="E243" s="80">
        <v>160093.77234986323</v>
      </c>
      <c r="F243" s="80">
        <v>160151.97821937894</v>
      </c>
      <c r="G243" s="80">
        <v>150691.28682689194</v>
      </c>
      <c r="H243" s="80">
        <v>114879.57892375998</v>
      </c>
      <c r="I243" s="80">
        <v>125324.71088878592</v>
      </c>
      <c r="J243" s="80">
        <v>134761.78593734564</v>
      </c>
      <c r="K243" s="80">
        <v>148305.45659518402</v>
      </c>
      <c r="L243" s="80">
        <v>156452.69148405635</v>
      </c>
      <c r="M243" s="80">
        <v>174813.65821578185</v>
      </c>
      <c r="N243" s="80">
        <v>174652.70848461668</v>
      </c>
      <c r="O243" s="80">
        <v>196810.92598071604</v>
      </c>
      <c r="P243" s="81">
        <v>216029.46020817119</v>
      </c>
      <c r="Q243" s="81">
        <v>229556.64122763945</v>
      </c>
      <c r="R243" s="81">
        <v>217583.19491981177</v>
      </c>
      <c r="S243" s="98"/>
      <c r="T243" s="98"/>
      <c r="U243" s="135" t="s">
        <v>80</v>
      </c>
      <c r="V243" s="136"/>
    </row>
    <row r="244" spans="1:22"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</row>
    <row r="245" spans="1:22">
      <c r="C245"/>
      <c r="D245"/>
      <c r="E245"/>
      <c r="F245"/>
      <c r="G245"/>
      <c r="H245"/>
      <c r="I245"/>
      <c r="J245" s="25"/>
      <c r="K245" s="25"/>
      <c r="L245" s="25"/>
      <c r="M245" s="25"/>
      <c r="N245" s="25"/>
      <c r="O245" s="25"/>
      <c r="P245" s="25"/>
      <c r="Q245" s="25"/>
      <c r="R245" s="25"/>
      <c r="S245"/>
      <c r="T245"/>
    </row>
    <row r="246" spans="1:22" ht="16.5">
      <c r="A246" s="8"/>
      <c r="B246" s="3"/>
      <c r="C246"/>
      <c r="D246"/>
      <c r="E246"/>
      <c r="F246"/>
      <c r="G246"/>
      <c r="H246"/>
      <c r="I246" s="137" t="s">
        <v>133</v>
      </c>
      <c r="J246" s="137"/>
      <c r="K246" s="137"/>
      <c r="L246" s="137"/>
      <c r="M246"/>
      <c r="N246"/>
      <c r="O246"/>
      <c r="P246"/>
      <c r="Q246"/>
      <c r="R246"/>
      <c r="S246"/>
      <c r="T246"/>
    </row>
    <row r="247" spans="1:22" ht="16.5" customHeight="1">
      <c r="A247" s="57" t="s">
        <v>154</v>
      </c>
      <c r="B247" s="46"/>
      <c r="K247"/>
      <c r="L247"/>
      <c r="M247"/>
      <c r="N247"/>
      <c r="O247"/>
      <c r="P247"/>
      <c r="Q247"/>
      <c r="R247"/>
      <c r="S247" s="100"/>
      <c r="T247" s="100"/>
      <c r="U247" s="100"/>
      <c r="V247" s="100" t="s">
        <v>152</v>
      </c>
    </row>
    <row r="248" spans="1:22" ht="17.25">
      <c r="A248" s="57" t="s">
        <v>146</v>
      </c>
      <c r="B248" s="43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 s="100"/>
      <c r="T248" s="100"/>
      <c r="U248" s="100"/>
      <c r="V248" s="100" t="s">
        <v>142</v>
      </c>
    </row>
    <row r="249" spans="1:22" ht="16.5">
      <c r="A249" s="45"/>
      <c r="B249" s="45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</row>
    <row r="250" spans="1:22" ht="15" customHeight="1">
      <c r="A250" s="34"/>
      <c r="B250" s="34"/>
      <c r="C250" s="134">
        <v>2019</v>
      </c>
      <c r="D250" s="134"/>
      <c r="E250" s="134"/>
      <c r="F250" s="134"/>
      <c r="G250" s="134">
        <v>2020</v>
      </c>
      <c r="H250" s="134"/>
      <c r="I250" s="134"/>
      <c r="J250" s="134"/>
      <c r="K250" s="134">
        <v>2021</v>
      </c>
      <c r="L250" s="134"/>
      <c r="M250" s="134"/>
      <c r="N250" s="134"/>
      <c r="O250" s="134" t="s">
        <v>116</v>
      </c>
      <c r="P250" s="134"/>
      <c r="Q250" s="134"/>
      <c r="R250" s="35"/>
      <c r="S250" s="35">
        <v>2023</v>
      </c>
      <c r="T250" s="35"/>
      <c r="U250" s="34"/>
      <c r="V250" s="36"/>
    </row>
    <row r="251" spans="1:22" ht="15" customHeight="1">
      <c r="A251" s="37"/>
      <c r="B251" s="38" t="s">
        <v>9</v>
      </c>
      <c r="C251" s="38" t="s">
        <v>3</v>
      </c>
      <c r="D251" s="38" t="s">
        <v>4</v>
      </c>
      <c r="E251" s="38" t="s">
        <v>5</v>
      </c>
      <c r="F251" s="38" t="s">
        <v>6</v>
      </c>
      <c r="G251" s="38" t="s">
        <v>3</v>
      </c>
      <c r="H251" s="38" t="s">
        <v>4</v>
      </c>
      <c r="I251" s="38" t="s">
        <v>5</v>
      </c>
      <c r="J251" s="38" t="s">
        <v>6</v>
      </c>
      <c r="K251" s="38" t="s">
        <v>3</v>
      </c>
      <c r="L251" s="38" t="s">
        <v>4</v>
      </c>
      <c r="M251" s="38" t="s">
        <v>5</v>
      </c>
      <c r="N251" s="38" t="s">
        <v>6</v>
      </c>
      <c r="O251" s="38" t="s">
        <v>3</v>
      </c>
      <c r="P251" s="38" t="s">
        <v>4</v>
      </c>
      <c r="Q251" s="38" t="s">
        <v>5</v>
      </c>
      <c r="R251" s="38" t="s">
        <v>6</v>
      </c>
      <c r="S251" s="38" t="s">
        <v>3</v>
      </c>
      <c r="T251" s="38"/>
      <c r="U251" s="39" t="s">
        <v>8</v>
      </c>
      <c r="V251" s="40"/>
    </row>
    <row r="252" spans="1:22" ht="36.75" customHeight="1">
      <c r="A252" s="76" t="s">
        <v>84</v>
      </c>
      <c r="B252" s="76"/>
      <c r="C252" s="78">
        <v>2.8953480671967782</v>
      </c>
      <c r="D252" s="78">
        <v>1.5738673310071505</v>
      </c>
      <c r="E252" s="78">
        <v>5.0717052796507716</v>
      </c>
      <c r="F252" s="78">
        <v>6.007344587509067E-2</v>
      </c>
      <c r="G252" s="78">
        <v>1.3353015223310933</v>
      </c>
      <c r="H252" s="78">
        <v>-17.218426284975635</v>
      </c>
      <c r="I252" s="78">
        <v>-10.670724184261616</v>
      </c>
      <c r="J252" s="78">
        <v>-11.140643866023709</v>
      </c>
      <c r="K252" s="78">
        <v>-7.1789164656198068</v>
      </c>
      <c r="L252" s="79">
        <v>7.4166390626270555</v>
      </c>
      <c r="M252" s="78">
        <v>7.3340696640441791</v>
      </c>
      <c r="N252" s="78">
        <v>13.684988157622428</v>
      </c>
      <c r="O252" s="75">
        <v>13.774950884560084</v>
      </c>
      <c r="P252" s="75">
        <v>18.651513168550892</v>
      </c>
      <c r="Q252" s="75">
        <f t="shared" ref="Q252:Q257" si="56">Q238/M238*100-100</f>
        <v>17.749490885541121</v>
      </c>
      <c r="R252" s="75">
        <f t="shared" ref="R252:R257" si="57">R238/N238*100-100</f>
        <v>17.429346315024929</v>
      </c>
      <c r="S252" s="75"/>
      <c r="T252" s="75"/>
      <c r="U252" s="77" t="s">
        <v>86</v>
      </c>
      <c r="V252" s="65" t="s">
        <v>85</v>
      </c>
    </row>
    <row r="253" spans="1:22" ht="41.25" customHeight="1">
      <c r="A253" s="129" t="s">
        <v>87</v>
      </c>
      <c r="B253" s="129"/>
      <c r="C253" s="78">
        <v>11.753500235505967</v>
      </c>
      <c r="D253" s="78">
        <v>11.900947732158556</v>
      </c>
      <c r="E253" s="78">
        <v>8.1292728824076761</v>
      </c>
      <c r="F253" s="78">
        <v>4.8529646940520053</v>
      </c>
      <c r="G253" s="78">
        <v>1.6647395395368534</v>
      </c>
      <c r="H253" s="78">
        <v>-1.8123523290750114</v>
      </c>
      <c r="I253" s="78">
        <v>-5.3541303060922587</v>
      </c>
      <c r="J253" s="78">
        <v>-5.0248622225738586</v>
      </c>
      <c r="K253" s="78">
        <v>-11.832619893049014</v>
      </c>
      <c r="L253" s="79">
        <v>-11.402867033853838</v>
      </c>
      <c r="M253" s="78">
        <v>0.93721640989265609</v>
      </c>
      <c r="N253" s="78">
        <v>0.53737227034598334</v>
      </c>
      <c r="O253" s="75">
        <v>0.79750023318720764</v>
      </c>
      <c r="P253" s="75">
        <v>1.5121484203172884</v>
      </c>
      <c r="Q253" s="75">
        <f t="shared" si="56"/>
        <v>1.6281292789417989</v>
      </c>
      <c r="R253" s="75">
        <f t="shared" si="57"/>
        <v>1.7495072900436384</v>
      </c>
      <c r="S253" s="75"/>
      <c r="T253" s="75"/>
      <c r="U253" s="77" t="s">
        <v>89</v>
      </c>
      <c r="V253" s="65" t="s">
        <v>88</v>
      </c>
    </row>
    <row r="254" spans="1:22" ht="24" customHeight="1">
      <c r="A254" s="129" t="s">
        <v>104</v>
      </c>
      <c r="B254" s="129"/>
      <c r="C254" s="78">
        <v>0.14322189426054877</v>
      </c>
      <c r="D254" s="78">
        <v>6.3310412868091532</v>
      </c>
      <c r="E254" s="78">
        <v>-3.5097824977939069</v>
      </c>
      <c r="F254" s="78">
        <v>1.9486250841005841</v>
      </c>
      <c r="G254" s="78">
        <v>-10.500889250866422</v>
      </c>
      <c r="H254" s="78">
        <v>-23.210862296889189</v>
      </c>
      <c r="I254" s="78">
        <v>-19.195575358206668</v>
      </c>
      <c r="J254" s="78">
        <v>-18.512862138198258</v>
      </c>
      <c r="K254" s="78">
        <v>-6.5913757188896938</v>
      </c>
      <c r="L254" s="79">
        <v>20.029303357876231</v>
      </c>
      <c r="M254" s="78">
        <v>17.482216047611047</v>
      </c>
      <c r="N254" s="78">
        <v>-12.326478293154523</v>
      </c>
      <c r="O254" s="75">
        <v>21.243396888945881</v>
      </c>
      <c r="P254" s="75">
        <v>4.1790250035329706</v>
      </c>
      <c r="Q254" s="75">
        <f t="shared" si="56"/>
        <v>-4.0962159965759071</v>
      </c>
      <c r="R254" s="75">
        <f t="shared" si="57"/>
        <v>26.654018248892399</v>
      </c>
      <c r="S254" s="75"/>
      <c r="T254" s="75"/>
      <c r="U254" s="77" t="s">
        <v>103</v>
      </c>
      <c r="V254" s="66" t="s">
        <v>90</v>
      </c>
    </row>
    <row r="255" spans="1:22" ht="30" customHeight="1">
      <c r="A255" s="129" t="s">
        <v>91</v>
      </c>
      <c r="B255" s="129"/>
      <c r="C255" s="78">
        <v>0.36438221173126806</v>
      </c>
      <c r="D255" s="78">
        <v>-8.5644975306224609</v>
      </c>
      <c r="E255" s="78">
        <v>-17.240313591362849</v>
      </c>
      <c r="F255" s="78">
        <v>-14.408176722716775</v>
      </c>
      <c r="G255" s="78">
        <v>-9.3721814383084592</v>
      </c>
      <c r="H255" s="78">
        <v>-36.331838244916902</v>
      </c>
      <c r="I255" s="78">
        <v>-29.327557447656034</v>
      </c>
      <c r="J255" s="78">
        <v>-17.507704160246533</v>
      </c>
      <c r="K255" s="78">
        <v>1.7082388510959845</v>
      </c>
      <c r="L255" s="79">
        <v>65.506867233485934</v>
      </c>
      <c r="M255" s="78">
        <v>75.324972698770551</v>
      </c>
      <c r="N255" s="78">
        <v>69.955346719589073</v>
      </c>
      <c r="O255" s="75">
        <v>50.113951644867228</v>
      </c>
      <c r="P255" s="75">
        <v>66.114190875117146</v>
      </c>
      <c r="Q255" s="75">
        <f t="shared" si="56"/>
        <v>69.188961110720413</v>
      </c>
      <c r="R255" s="75">
        <f t="shared" si="57"/>
        <v>30.364824370851835</v>
      </c>
      <c r="S255" s="75"/>
      <c r="T255" s="75"/>
      <c r="U255" s="77" t="s">
        <v>93</v>
      </c>
      <c r="V255" s="66" t="s">
        <v>92</v>
      </c>
    </row>
    <row r="256" spans="1:22" ht="30" customHeight="1">
      <c r="A256" s="129" t="s">
        <v>94</v>
      </c>
      <c r="B256" s="129"/>
      <c r="C256" s="78">
        <v>2.6247981585185727</v>
      </c>
      <c r="D256" s="78">
        <v>7.6907134591803299</v>
      </c>
      <c r="E256" s="78">
        <v>-5.531894298712615</v>
      </c>
      <c r="F256" s="78">
        <v>1.5264194236058017</v>
      </c>
      <c r="G256" s="78">
        <v>-3.0966489237052741</v>
      </c>
      <c r="H256" s="78">
        <v>-15.952464958142215</v>
      </c>
      <c r="I256" s="78">
        <v>-13.668733029356019</v>
      </c>
      <c r="J256" s="78">
        <v>-13.217073522576101</v>
      </c>
      <c r="K256" s="78">
        <v>-11.288260899606158</v>
      </c>
      <c r="L256" s="79">
        <v>6.1861965004675028</v>
      </c>
      <c r="M256" s="78">
        <v>11.914228631337394</v>
      </c>
      <c r="N256" s="78">
        <v>10.167519346914645</v>
      </c>
      <c r="O256" s="75">
        <v>17.099908483751008</v>
      </c>
      <c r="P256" s="75">
        <v>13.703750292008834</v>
      </c>
      <c r="Q256" s="75">
        <f t="shared" si="56"/>
        <v>32.250424208144779</v>
      </c>
      <c r="R256" s="75">
        <f t="shared" si="57"/>
        <v>22.413157188841211</v>
      </c>
      <c r="S256" s="75"/>
      <c r="T256" s="75"/>
      <c r="U256" s="64" t="s">
        <v>96</v>
      </c>
      <c r="V256" s="65" t="s">
        <v>95</v>
      </c>
    </row>
    <row r="257" spans="1:22" ht="27.75" customHeight="1">
      <c r="A257" s="130" t="s">
        <v>81</v>
      </c>
      <c r="B257" s="131"/>
      <c r="C257" s="78">
        <v>1.8988426773805145</v>
      </c>
      <c r="D257" s="78">
        <v>-2.7036528686910799</v>
      </c>
      <c r="E257" s="78">
        <v>-6.8772296013756318</v>
      </c>
      <c r="F257" s="78">
        <v>-7.0569077264635496</v>
      </c>
      <c r="G257" s="78">
        <v>-7.6605646664466747</v>
      </c>
      <c r="H257" s="78">
        <v>-27.544947499493986</v>
      </c>
      <c r="I257" s="78">
        <v>-21.717935026913011</v>
      </c>
      <c r="J257" s="78">
        <v>-15.853811213779309</v>
      </c>
      <c r="K257" s="78">
        <v>-1.6018489419887061</v>
      </c>
      <c r="L257" s="78">
        <v>36.04598407279164</v>
      </c>
      <c r="M257" s="78">
        <v>39.482114900998766</v>
      </c>
      <c r="N257" s="78">
        <v>29.6</v>
      </c>
      <c r="O257" s="75">
        <v>32.972436138634777</v>
      </c>
      <c r="P257" s="75">
        <v>38.504754046547106</v>
      </c>
      <c r="Q257" s="75">
        <f t="shared" si="56"/>
        <v>31.31504916182547</v>
      </c>
      <c r="R257" s="75">
        <f t="shared" si="57"/>
        <v>24.580487074997961</v>
      </c>
      <c r="S257" s="99"/>
      <c r="T257" s="99"/>
      <c r="U257" s="135" t="s">
        <v>80</v>
      </c>
      <c r="V257" s="136"/>
    </row>
    <row r="260" spans="1:22" ht="16.5">
      <c r="A260" s="8"/>
      <c r="B260" s="3"/>
      <c r="I260" s="137" t="s">
        <v>134</v>
      </c>
      <c r="J260" s="137"/>
      <c r="K260" s="137"/>
      <c r="L260" s="137"/>
    </row>
    <row r="261" spans="1:22" ht="16.5" customHeight="1">
      <c r="A261" s="57" t="s">
        <v>154</v>
      </c>
      <c r="B261" s="57"/>
      <c r="L261" s="138" t="s">
        <v>152</v>
      </c>
      <c r="M261" s="138"/>
      <c r="N261" s="138"/>
      <c r="O261" s="138"/>
      <c r="P261" s="138"/>
      <c r="Q261" s="138"/>
      <c r="R261" s="138"/>
      <c r="S261" s="138"/>
      <c r="T261" s="138"/>
      <c r="U261" s="138"/>
      <c r="V261" s="138"/>
    </row>
    <row r="262" spans="1:22" ht="17.25">
      <c r="A262" s="57" t="s">
        <v>139</v>
      </c>
      <c r="B262" s="57"/>
      <c r="P262" s="138" t="s">
        <v>147</v>
      </c>
      <c r="Q262" s="138"/>
      <c r="R262" s="138"/>
      <c r="S262" s="138"/>
      <c r="T262" s="138"/>
      <c r="U262" s="138"/>
      <c r="V262" s="138"/>
    </row>
    <row r="263" spans="1:22" ht="16.5">
      <c r="A263" s="45"/>
      <c r="B263" s="45"/>
    </row>
    <row r="264" spans="1:22">
      <c r="A264" s="34"/>
      <c r="B264" s="34"/>
      <c r="C264" s="134">
        <v>2019</v>
      </c>
      <c r="D264" s="134"/>
      <c r="E264" s="134"/>
      <c r="F264" s="134"/>
      <c r="G264" s="134">
        <v>2020</v>
      </c>
      <c r="H264" s="134"/>
      <c r="I264" s="134"/>
      <c r="J264" s="134"/>
      <c r="K264" s="134">
        <v>2021</v>
      </c>
      <c r="L264" s="134"/>
      <c r="M264" s="134"/>
      <c r="N264" s="134"/>
      <c r="O264" s="134" t="s">
        <v>116</v>
      </c>
      <c r="P264" s="134"/>
      <c r="Q264" s="134"/>
      <c r="R264" s="35"/>
      <c r="S264" s="35">
        <v>2023</v>
      </c>
      <c r="T264" s="35"/>
      <c r="U264" s="34"/>
      <c r="V264" s="36"/>
    </row>
    <row r="265" spans="1:22" ht="15" customHeight="1">
      <c r="A265" s="37"/>
      <c r="B265" s="38" t="s">
        <v>9</v>
      </c>
      <c r="C265" s="38" t="s">
        <v>3</v>
      </c>
      <c r="D265" s="38" t="s">
        <v>4</v>
      </c>
      <c r="E265" s="38" t="s">
        <v>5</v>
      </c>
      <c r="F265" s="38" t="s">
        <v>6</v>
      </c>
      <c r="G265" s="38" t="s">
        <v>3</v>
      </c>
      <c r="H265" s="38" t="s">
        <v>4</v>
      </c>
      <c r="I265" s="38" t="s">
        <v>5</v>
      </c>
      <c r="J265" s="38" t="s">
        <v>6</v>
      </c>
      <c r="K265" s="38" t="s">
        <v>3</v>
      </c>
      <c r="L265" s="38" t="s">
        <v>4</v>
      </c>
      <c r="M265" s="38" t="s">
        <v>5</v>
      </c>
      <c r="N265" s="38" t="s">
        <v>6</v>
      </c>
      <c r="O265" s="38" t="s">
        <v>3</v>
      </c>
      <c r="P265" s="38" t="s">
        <v>4</v>
      </c>
      <c r="Q265" s="38" t="s">
        <v>5</v>
      </c>
      <c r="R265" s="38" t="s">
        <v>6</v>
      </c>
      <c r="S265" s="38" t="s">
        <v>3</v>
      </c>
      <c r="T265" s="38"/>
      <c r="U265" s="39" t="s">
        <v>8</v>
      </c>
      <c r="V265" s="40"/>
    </row>
    <row r="266" spans="1:22" ht="40.5" customHeight="1">
      <c r="A266" s="76" t="s">
        <v>84</v>
      </c>
      <c r="B266" s="76"/>
      <c r="C266" s="78">
        <v>0.90815147931131435</v>
      </c>
      <c r="D266" s="78">
        <v>-2.1663457788061891</v>
      </c>
      <c r="E266" s="78">
        <v>1.181720041369843</v>
      </c>
      <c r="F266" s="78">
        <v>0.17151303366453874</v>
      </c>
      <c r="G266" s="78">
        <v>2.1941879919598932</v>
      </c>
      <c r="H266" s="78">
        <v>-20.078948431043713</v>
      </c>
      <c r="I266" s="78">
        <v>9.1848025044964885</v>
      </c>
      <c r="J266" s="78">
        <v>-0.3554426043001655</v>
      </c>
      <c r="K266" s="78">
        <v>6.7504388173580168</v>
      </c>
      <c r="L266" s="79">
        <v>-7.5118451218206133</v>
      </c>
      <c r="M266" s="78">
        <v>9.1008739478421319</v>
      </c>
      <c r="N266" s="78">
        <v>5.5404901999766167</v>
      </c>
      <c r="O266" s="75">
        <v>6.8349140038662597</v>
      </c>
      <c r="P266" s="75">
        <v>-3.5476663259760528</v>
      </c>
      <c r="Q266" s="75">
        <f t="shared" ref="Q266:Q271" si="58">Q238/P238*100-100</f>
        <v>8.2714583190924458</v>
      </c>
      <c r="R266" s="75">
        <f t="shared" ref="R266:R271" si="59">R238/Q238*100-100</f>
        <v>5.2535402127364961</v>
      </c>
      <c r="S266" s="75"/>
      <c r="T266" s="75"/>
      <c r="U266" s="77" t="s">
        <v>86</v>
      </c>
      <c r="V266" s="65" t="s">
        <v>85</v>
      </c>
    </row>
    <row r="267" spans="1:22" ht="36" customHeight="1">
      <c r="A267" s="129" t="s">
        <v>87</v>
      </c>
      <c r="B267" s="129"/>
      <c r="C267" s="78">
        <v>5.0662220242696776</v>
      </c>
      <c r="D267" s="78">
        <v>2.8539732884144087</v>
      </c>
      <c r="E267" s="78">
        <v>-1.1188838469035005</v>
      </c>
      <c r="F267" s="78">
        <v>-1.8742102622265691</v>
      </c>
      <c r="G267" s="78">
        <v>1.8715124333194666</v>
      </c>
      <c r="H267" s="78">
        <v>-0.66379222001428673</v>
      </c>
      <c r="I267" s="78">
        <v>-4.6856762881244549</v>
      </c>
      <c r="J267" s="78">
        <v>-1.5328357169328513</v>
      </c>
      <c r="K267" s="78">
        <v>-5.4305730008295257</v>
      </c>
      <c r="L267" s="79">
        <v>-0.17959932165129544</v>
      </c>
      <c r="M267" s="78">
        <v>8.5899983145541796</v>
      </c>
      <c r="N267" s="78">
        <v>-1.9228952012015839</v>
      </c>
      <c r="O267" s="75">
        <v>-5.1858863550893801</v>
      </c>
      <c r="P267" s="75">
        <v>0.52812128866489161</v>
      </c>
      <c r="Q267" s="75">
        <f t="shared" si="58"/>
        <v>8.7140658418260131</v>
      </c>
      <c r="R267" s="75">
        <f t="shared" si="59"/>
        <v>-1.8057583021996351</v>
      </c>
      <c r="S267" s="75"/>
      <c r="T267" s="75"/>
      <c r="U267" s="77" t="s">
        <v>89</v>
      </c>
      <c r="V267" s="65" t="s">
        <v>88</v>
      </c>
    </row>
    <row r="268" spans="1:22" ht="26.25" customHeight="1">
      <c r="A268" s="129" t="s">
        <v>104</v>
      </c>
      <c r="B268" s="129"/>
      <c r="C268" s="78">
        <v>-4.3841926176064305</v>
      </c>
      <c r="D268" s="78">
        <v>2.2003099421433774</v>
      </c>
      <c r="E268" s="78">
        <v>1.9579717767800133</v>
      </c>
      <c r="F268" s="78">
        <v>2.324180720276118</v>
      </c>
      <c r="G268" s="78">
        <v>-16.060371317167892</v>
      </c>
      <c r="H268" s="78">
        <v>-12.313389398410024</v>
      </c>
      <c r="I268" s="78">
        <v>7.2893314536224523</v>
      </c>
      <c r="J268" s="78">
        <v>3.1887134635503145</v>
      </c>
      <c r="K268" s="78">
        <v>-3.780087954150531</v>
      </c>
      <c r="L268" s="79">
        <v>12.676563489979941</v>
      </c>
      <c r="M268" s="78">
        <v>5.0125932986273511</v>
      </c>
      <c r="N268" s="78">
        <v>-22.993298780798739</v>
      </c>
      <c r="O268" s="75">
        <v>33.062169257922221</v>
      </c>
      <c r="P268" s="75">
        <v>-3.1820715491267322</v>
      </c>
      <c r="Q268" s="75">
        <f t="shared" si="58"/>
        <v>-2.6792624217725916</v>
      </c>
      <c r="R268" s="75">
        <f t="shared" si="59"/>
        <v>1.6855949781056978</v>
      </c>
      <c r="S268" s="75"/>
      <c r="T268" s="75"/>
      <c r="U268" s="77" t="s">
        <v>103</v>
      </c>
      <c r="V268" s="66" t="s">
        <v>90</v>
      </c>
    </row>
    <row r="269" spans="1:22" ht="30" customHeight="1">
      <c r="A269" s="129" t="s">
        <v>91</v>
      </c>
      <c r="B269" s="129"/>
      <c r="C269" s="78">
        <v>-9.7541625453346512</v>
      </c>
      <c r="D269" s="78">
        <v>-4.037036614186718</v>
      </c>
      <c r="E269" s="78">
        <v>-4.4245892472606556</v>
      </c>
      <c r="F269" s="78">
        <v>3.4082704707844726</v>
      </c>
      <c r="G269" s="78">
        <v>-4.4443374422187958</v>
      </c>
      <c r="H269" s="78">
        <v>-32.583774250440925</v>
      </c>
      <c r="I269" s="78">
        <v>6.0898813416798987</v>
      </c>
      <c r="J269" s="78">
        <v>20.703138760700313</v>
      </c>
      <c r="K269" s="78">
        <v>17.814615923418174</v>
      </c>
      <c r="L269" s="79">
        <v>9.7044688862465449</v>
      </c>
      <c r="M269" s="78">
        <v>12.383285725576101</v>
      </c>
      <c r="N269" s="78">
        <v>17.006399501702845</v>
      </c>
      <c r="O269" s="75">
        <v>4.0603776176942858</v>
      </c>
      <c r="P269" s="75">
        <v>21.397570876926636</v>
      </c>
      <c r="Q269" s="75">
        <f t="shared" si="58"/>
        <v>14.464276004567452</v>
      </c>
      <c r="R269" s="75">
        <f t="shared" si="59"/>
        <v>-9.8432981610246486</v>
      </c>
      <c r="S269" s="75"/>
      <c r="T269" s="75"/>
      <c r="U269" s="77" t="s">
        <v>93</v>
      </c>
      <c r="V269" s="66" t="s">
        <v>92</v>
      </c>
    </row>
    <row r="270" spans="1:22" ht="30" customHeight="1">
      <c r="A270" s="129" t="s">
        <v>94</v>
      </c>
      <c r="B270" s="129"/>
      <c r="C270" s="78">
        <v>-2.7810776065483083</v>
      </c>
      <c r="D270" s="78">
        <v>4.3721335074152137</v>
      </c>
      <c r="E270" s="78">
        <v>-6.0894248965583557</v>
      </c>
      <c r="F270" s="78">
        <v>6.5440510955137654</v>
      </c>
      <c r="G270" s="78">
        <v>-7.2080014105050623</v>
      </c>
      <c r="H270" s="78">
        <v>-9.4745387963794627</v>
      </c>
      <c r="I270" s="78">
        <v>-3.5376953460415592</v>
      </c>
      <c r="J270" s="78">
        <v>7.1014578758926206</v>
      </c>
      <c r="K270" s="78">
        <v>-5.1456328611270123</v>
      </c>
      <c r="L270" s="79">
        <v>8.3571859727009041</v>
      </c>
      <c r="M270" s="78">
        <v>1.6657981275494507</v>
      </c>
      <c r="N270" s="78">
        <v>5.4298642533936743</v>
      </c>
      <c r="O270" s="75">
        <v>0.82316255364807489</v>
      </c>
      <c r="P270" s="75">
        <v>5.2145862086166943</v>
      </c>
      <c r="Q270" s="75">
        <f t="shared" si="58"/>
        <v>18.248913472935598</v>
      </c>
      <c r="R270" s="75">
        <f t="shared" si="59"/>
        <v>-2.412392077196543</v>
      </c>
      <c r="S270" s="75"/>
      <c r="T270" s="75"/>
      <c r="U270" s="64" t="s">
        <v>96</v>
      </c>
      <c r="V270" s="65" t="s">
        <v>95</v>
      </c>
    </row>
    <row r="271" spans="1:22" ht="24" customHeight="1">
      <c r="A271" s="130" t="s">
        <v>81</v>
      </c>
      <c r="B271" s="131"/>
      <c r="C271" s="78">
        <v>-5.2922024289821223</v>
      </c>
      <c r="D271" s="78">
        <v>-2.8431932352098386</v>
      </c>
      <c r="E271" s="78">
        <v>0.97184189986884917</v>
      </c>
      <c r="F271" s="78">
        <v>3.6357360227938784E-2</v>
      </c>
      <c r="G271" s="78">
        <v>-5.9073209695403079</v>
      </c>
      <c r="H271" s="78">
        <v>-23.764949292835354</v>
      </c>
      <c r="I271" s="78">
        <v>9.0922442986650225</v>
      </c>
      <c r="J271" s="78">
        <v>7.5300991972239615</v>
      </c>
      <c r="K271" s="78">
        <v>10.029292808663399</v>
      </c>
      <c r="L271" s="78">
        <v>5.4031237658196574</v>
      </c>
      <c r="M271" s="78">
        <v>11.847601072389253</v>
      </c>
      <c r="N271" s="78">
        <v>-0.30888952027628136</v>
      </c>
      <c r="O271" s="75">
        <v>12.891346996288775</v>
      </c>
      <c r="P271" s="75">
        <v>9.7884204941700972</v>
      </c>
      <c r="Q271" s="75">
        <f t="shared" si="58"/>
        <v>6.2617297689089071</v>
      </c>
      <c r="R271" s="75">
        <f t="shared" si="59"/>
        <v>-5.2159006351527211</v>
      </c>
      <c r="S271" s="99"/>
      <c r="T271" s="99"/>
      <c r="U271" s="135" t="s">
        <v>80</v>
      </c>
      <c r="V271" s="136"/>
    </row>
    <row r="272" spans="1:22">
      <c r="A272" s="86"/>
      <c r="B272" s="90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3"/>
      <c r="P272" s="93"/>
      <c r="Q272" s="93"/>
      <c r="R272" s="93"/>
      <c r="S272" s="93"/>
      <c r="T272" s="93"/>
      <c r="U272" s="95"/>
      <c r="V272" s="92"/>
    </row>
    <row r="274" spans="1:22" ht="16.5">
      <c r="A274" s="8"/>
      <c r="B274" s="3"/>
      <c r="I274" s="137" t="s">
        <v>135</v>
      </c>
      <c r="J274" s="137"/>
      <c r="K274" s="137"/>
      <c r="L274" s="137"/>
    </row>
    <row r="275" spans="1:22" ht="16.5" customHeight="1">
      <c r="A275" s="57" t="s">
        <v>155</v>
      </c>
      <c r="B275" s="46"/>
      <c r="K275" s="138" t="s">
        <v>153</v>
      </c>
      <c r="L275" s="138"/>
      <c r="M275" s="138"/>
      <c r="N275" s="138"/>
      <c r="O275" s="138"/>
      <c r="P275" s="138"/>
      <c r="Q275" s="138"/>
      <c r="R275" s="138"/>
      <c r="S275" s="138"/>
      <c r="T275" s="138"/>
      <c r="U275" s="138"/>
      <c r="V275" s="138"/>
    </row>
    <row r="276" spans="1:22" ht="17.25">
      <c r="A276" s="57" t="s">
        <v>139</v>
      </c>
      <c r="B276" s="43"/>
      <c r="Q276" s="138" t="s">
        <v>141</v>
      </c>
      <c r="R276" s="138"/>
      <c r="S276" s="138"/>
      <c r="T276" s="138"/>
      <c r="U276" s="138"/>
      <c r="V276" s="138"/>
    </row>
    <row r="277" spans="1:22" ht="16.5">
      <c r="A277" s="96"/>
      <c r="B277" s="96"/>
      <c r="C277" s="97"/>
      <c r="O277"/>
      <c r="P277"/>
      <c r="Q277"/>
      <c r="R277"/>
      <c r="S277"/>
      <c r="T277"/>
    </row>
    <row r="278" spans="1:22">
      <c r="A278" s="34"/>
      <c r="B278" s="34"/>
      <c r="C278" s="134">
        <v>2019</v>
      </c>
      <c r="D278" s="134"/>
      <c r="E278" s="134"/>
      <c r="F278" s="134"/>
      <c r="G278" s="134">
        <v>2020</v>
      </c>
      <c r="H278" s="134"/>
      <c r="I278" s="134"/>
      <c r="J278" s="134"/>
      <c r="K278" s="134">
        <v>2021</v>
      </c>
      <c r="L278" s="134"/>
      <c r="M278" s="134"/>
      <c r="N278" s="134"/>
      <c r="O278" s="134" t="s">
        <v>116</v>
      </c>
      <c r="P278" s="134"/>
      <c r="Q278" s="134"/>
      <c r="R278" s="35"/>
      <c r="S278" s="35">
        <v>2023</v>
      </c>
      <c r="T278" s="35"/>
      <c r="U278" s="34"/>
      <c r="V278" s="36"/>
    </row>
    <row r="279" spans="1:22" ht="15" customHeight="1">
      <c r="A279" s="37"/>
      <c r="B279" s="38" t="s">
        <v>9</v>
      </c>
      <c r="C279" s="38" t="s">
        <v>3</v>
      </c>
      <c r="D279" s="38" t="s">
        <v>4</v>
      </c>
      <c r="E279" s="38" t="s">
        <v>5</v>
      </c>
      <c r="F279" s="38" t="s">
        <v>6</v>
      </c>
      <c r="G279" s="38" t="s">
        <v>3</v>
      </c>
      <c r="H279" s="38" t="s">
        <v>4</v>
      </c>
      <c r="I279" s="38" t="s">
        <v>5</v>
      </c>
      <c r="J279" s="38" t="s">
        <v>6</v>
      </c>
      <c r="K279" s="38" t="s">
        <v>3</v>
      </c>
      <c r="L279" s="38" t="s">
        <v>4</v>
      </c>
      <c r="M279" s="38" t="s">
        <v>5</v>
      </c>
      <c r="N279" s="38" t="s">
        <v>6</v>
      </c>
      <c r="O279" s="38" t="s">
        <v>3</v>
      </c>
      <c r="P279" s="38" t="s">
        <v>4</v>
      </c>
      <c r="Q279" s="38" t="s">
        <v>5</v>
      </c>
      <c r="R279" s="38" t="s">
        <v>6</v>
      </c>
      <c r="S279" s="38" t="s">
        <v>3</v>
      </c>
      <c r="T279" s="38"/>
      <c r="U279" s="39" t="s">
        <v>8</v>
      </c>
      <c r="V279" s="40"/>
    </row>
    <row r="280" spans="1:22" ht="52.5" customHeight="1">
      <c r="A280" s="76" t="s">
        <v>84</v>
      </c>
      <c r="B280" s="76"/>
      <c r="C280" s="78">
        <f>C238/$C$243*100</f>
        <v>23.316243318919287</v>
      </c>
      <c r="D280" s="78">
        <f>D238/$D$243*100</f>
        <v>23.478677022833676</v>
      </c>
      <c r="E280" s="78">
        <f>E238/$E$243*100</f>
        <v>23.527479352332048</v>
      </c>
      <c r="F280" s="78">
        <f>F238/$F$243*100</f>
        <v>23.559266518518836</v>
      </c>
      <c r="G280" s="78">
        <f>G238/$G$243*100</f>
        <v>25.587751739609892</v>
      </c>
      <c r="H280" s="78">
        <f>H238/$H$243*100</f>
        <v>26.824931673100107</v>
      </c>
      <c r="I280" s="78">
        <f>I238/$I$243*100</f>
        <v>26.847691013722123</v>
      </c>
      <c r="J280" s="78">
        <f>J238/$J$243*100</f>
        <v>24.878860041337276</v>
      </c>
      <c r="K280" s="78">
        <f>K238/$K$243*100</f>
        <v>24.132914455741552</v>
      </c>
      <c r="L280" s="79">
        <f>L238/$L$243*100</f>
        <v>21.157774319130546</v>
      </c>
      <c r="M280" s="78">
        <f>M238/$M$243*100</f>
        <v>20.658837881446342</v>
      </c>
      <c r="N280" s="78">
        <f>N238/$N$243*100</f>
        <v>21.823531544890102</v>
      </c>
      <c r="O280" s="75">
        <f>O238/$O$243*100</f>
        <v>20.690184136296249</v>
      </c>
      <c r="P280" s="75">
        <f>P238/$P$243*100</f>
        <v>18.180813837451726</v>
      </c>
      <c r="Q280" s="75">
        <f>Q238/$Q$243*100</f>
        <v>18.524667647418497</v>
      </c>
      <c r="R280" s="75">
        <f>R238/$R$243*100</f>
        <v>20.570822154989656</v>
      </c>
      <c r="S280" s="75"/>
      <c r="T280" s="75"/>
      <c r="U280" s="77" t="s">
        <v>86</v>
      </c>
      <c r="V280" s="65" t="s">
        <v>85</v>
      </c>
    </row>
    <row r="281" spans="1:22" ht="44.25" customHeight="1">
      <c r="A281" s="129" t="s">
        <v>87</v>
      </c>
      <c r="B281" s="129"/>
      <c r="C281" s="78">
        <f t="shared" ref="C281:C285" si="60">C239/$C$243*100</f>
        <v>17.963150685504086</v>
      </c>
      <c r="D281" s="78">
        <f t="shared" ref="D281:D285" si="61">D239/$D$243*100</f>
        <v>19.01648975820568</v>
      </c>
      <c r="E281" s="78">
        <f t="shared" ref="E281:E285" si="62">E239/$E$243*100</f>
        <v>18.622733796121317</v>
      </c>
      <c r="F281" s="78">
        <f t="shared" ref="F281:F285" si="63">F239/$F$243*100</f>
        <v>18.26706318624159</v>
      </c>
      <c r="G281" s="78">
        <f t="shared" ref="G281:G285" si="64">G239/$G$243*100</f>
        <v>19.777238502211567</v>
      </c>
      <c r="H281" s="78">
        <f t="shared" ref="H281:H285" si="65">H239/$H$243*100</f>
        <v>25.770244197993129</v>
      </c>
      <c r="I281" s="78">
        <f t="shared" ref="I281:I285" si="66">I239/$I$243*100</f>
        <v>22.515563901105459</v>
      </c>
      <c r="J281" s="78">
        <f t="shared" ref="J281:J285" si="67">J239/$J$243*100</f>
        <v>20.617889745546552</v>
      </c>
      <c r="K281" s="78">
        <f t="shared" ref="K281:K285" si="68">K239/$K$243*100</f>
        <v>17.717587983315589</v>
      </c>
      <c r="L281" s="79">
        <f t="shared" ref="L281:L285" si="69">L239/$L$243*100</f>
        <v>16.764785393458151</v>
      </c>
      <c r="M281" s="78">
        <f t="shared" ref="M281:M285" si="70">M239/$M$243*100</f>
        <v>16.292791597523433</v>
      </c>
      <c r="N281" s="78">
        <f t="shared" ref="N281:N285" si="71">N239/$N$243*100</f>
        <v>15.994224061693121</v>
      </c>
      <c r="O281" s="75">
        <f t="shared" ref="O281:O285" si="72">O239/$O$243*100</f>
        <v>13.457434834935919</v>
      </c>
      <c r="P281" s="75">
        <f t="shared" ref="P281:P285" si="73">P239/$P$243*100</f>
        <v>12.324975823916345</v>
      </c>
      <c r="Q281" s="75">
        <f t="shared" ref="Q281:Q285" si="74">Q239/$Q$243*100</f>
        <v>12.609414848921421</v>
      </c>
      <c r="R281" s="75">
        <f t="shared" ref="R281:R285" si="75">R239/$R$243*100</f>
        <v>13.063076377154728</v>
      </c>
      <c r="S281" s="75"/>
      <c r="T281" s="75"/>
      <c r="U281" s="77" t="s">
        <v>89</v>
      </c>
      <c r="V281" s="65" t="s">
        <v>88</v>
      </c>
    </row>
    <row r="282" spans="1:22" ht="21" customHeight="1">
      <c r="A282" s="129" t="s">
        <v>104</v>
      </c>
      <c r="B282" s="129"/>
      <c r="C282" s="78">
        <f t="shared" si="60"/>
        <v>41.656737805988783</v>
      </c>
      <c r="D282" s="78">
        <f t="shared" si="61"/>
        <v>43.819179084975055</v>
      </c>
      <c r="E282" s="78">
        <f t="shared" si="62"/>
        <v>44.247134056027946</v>
      </c>
      <c r="F282" s="78">
        <f t="shared" si="63"/>
        <v>45.259062414674986</v>
      </c>
      <c r="G282" s="78">
        <f t="shared" si="64"/>
        <v>40.375392993020412</v>
      </c>
      <c r="H282" s="78">
        <f t="shared" si="65"/>
        <v>46.440335914047168</v>
      </c>
      <c r="I282" s="78">
        <f t="shared" si="66"/>
        <v>45.672839758057357</v>
      </c>
      <c r="J282" s="78">
        <f t="shared" si="67"/>
        <v>43.828859175668825</v>
      </c>
      <c r="K282" s="78">
        <f t="shared" si="68"/>
        <v>38.134724887390476</v>
      </c>
      <c r="L282" s="79">
        <f t="shared" si="69"/>
        <v>41.655292418350157</v>
      </c>
      <c r="M282" s="78">
        <f t="shared" si="70"/>
        <v>38.471915546918041</v>
      </c>
      <c r="N282" s="78">
        <f t="shared" si="71"/>
        <v>29.649682778430652</v>
      </c>
      <c r="O282" s="75">
        <f t="shared" si="72"/>
        <v>34.830729311127818</v>
      </c>
      <c r="P282" s="75">
        <f t="shared" si="73"/>
        <v>30.678671050982352</v>
      </c>
      <c r="Q282" s="75">
        <f t="shared" si="74"/>
        <v>28.097330065061605</v>
      </c>
      <c r="R282" s="75">
        <f t="shared" si="75"/>
        <v>30.143175322733729</v>
      </c>
      <c r="S282" s="75"/>
      <c r="T282" s="75"/>
      <c r="U282" s="77" t="s">
        <v>103</v>
      </c>
      <c r="V282" s="66" t="s">
        <v>90</v>
      </c>
    </row>
    <row r="283" spans="1:22" ht="30" customHeight="1">
      <c r="A283" s="129" t="s">
        <v>91</v>
      </c>
      <c r="B283" s="129"/>
      <c r="C283" s="78">
        <f t="shared" si="60"/>
        <v>53.672106541380039</v>
      </c>
      <c r="D283" s="78">
        <f t="shared" si="61"/>
        <v>53.012594447849715</v>
      </c>
      <c r="E283" s="78">
        <f t="shared" si="62"/>
        <v>50.179341032979686</v>
      </c>
      <c r="F283" s="78">
        <f t="shared" si="63"/>
        <v>51.870729867730105</v>
      </c>
      <c r="G283" s="78">
        <f t="shared" si="64"/>
        <v>52.677232819166598</v>
      </c>
      <c r="H283" s="78">
        <f t="shared" si="65"/>
        <v>46.583562110299269</v>
      </c>
      <c r="I283" s="78">
        <f t="shared" si="66"/>
        <v>45.301520823280953</v>
      </c>
      <c r="J283" s="78">
        <f t="shared" si="67"/>
        <v>50.851210915133237</v>
      </c>
      <c r="K283" s="78">
        <f t="shared" si="68"/>
        <v>54.438994932180918</v>
      </c>
      <c r="L283" s="79">
        <f t="shared" si="69"/>
        <v>55.900604310736703</v>
      </c>
      <c r="M283" s="78">
        <f t="shared" si="70"/>
        <v>56.940058926707934</v>
      </c>
      <c r="N283" s="78">
        <f t="shared" si="71"/>
        <v>66.684909160889632</v>
      </c>
      <c r="O283" s="75">
        <f t="shared" si="72"/>
        <v>61.578390222032063</v>
      </c>
      <c r="P283" s="75">
        <f t="shared" si="73"/>
        <v>68.105525912171387</v>
      </c>
      <c r="Q283" s="75">
        <f t="shared" si="74"/>
        <v>73.362721766345018</v>
      </c>
      <c r="R283" s="75">
        <f t="shared" si="75"/>
        <v>69.781124436543109</v>
      </c>
      <c r="S283" s="75"/>
      <c r="T283" s="75"/>
      <c r="U283" s="77" t="s">
        <v>93</v>
      </c>
      <c r="V283" s="66" t="s">
        <v>92</v>
      </c>
    </row>
    <row r="284" spans="1:22" ht="30" customHeight="1">
      <c r="A284" s="129" t="s">
        <v>94</v>
      </c>
      <c r="B284" s="129"/>
      <c r="C284" s="78">
        <f t="shared" si="60"/>
        <v>36.608238351792188</v>
      </c>
      <c r="D284" s="78">
        <f t="shared" si="61"/>
        <v>39.326940313864121</v>
      </c>
      <c r="E284" s="78">
        <f t="shared" si="62"/>
        <v>36.576688237460992</v>
      </c>
      <c r="F284" s="78">
        <f t="shared" si="63"/>
        <v>38.95612198716551</v>
      </c>
      <c r="G284" s="78">
        <f t="shared" si="64"/>
        <v>38.417616054008477</v>
      </c>
      <c r="H284" s="78">
        <f t="shared" si="65"/>
        <v>45.619073895439669</v>
      </c>
      <c r="I284" s="78">
        <f t="shared" si="66"/>
        <v>40.337615496165881</v>
      </c>
      <c r="J284" s="78">
        <f t="shared" si="67"/>
        <v>40.176819877685894</v>
      </c>
      <c r="K284" s="78">
        <f t="shared" si="68"/>
        <v>34.424222258628525</v>
      </c>
      <c r="L284" s="79">
        <f t="shared" si="69"/>
        <v>35.478456441675569</v>
      </c>
      <c r="M284" s="78">
        <f t="shared" si="70"/>
        <v>32.363603952595746</v>
      </c>
      <c r="N284" s="78">
        <f t="shared" si="71"/>
        <v>34.15234754590351</v>
      </c>
      <c r="O284" s="75">
        <f t="shared" si="72"/>
        <v>30.556738504392051</v>
      </c>
      <c r="P284" s="75">
        <f t="shared" si="73"/>
        <v>29.289986624521809</v>
      </c>
      <c r="Q284" s="75">
        <f t="shared" si="74"/>
        <v>32.594134327746545</v>
      </c>
      <c r="R284" s="75">
        <f t="shared" si="75"/>
        <v>33.558198291421235</v>
      </c>
      <c r="S284" s="75"/>
      <c r="T284" s="75"/>
      <c r="U284" s="64" t="s">
        <v>96</v>
      </c>
      <c r="V284" s="65" t="s">
        <v>95</v>
      </c>
    </row>
    <row r="285" spans="1:22" ht="21.75" customHeight="1">
      <c r="A285" s="130" t="s">
        <v>81</v>
      </c>
      <c r="B285" s="131"/>
      <c r="C285" s="78">
        <f t="shared" si="60"/>
        <v>100</v>
      </c>
      <c r="D285" s="78">
        <f t="shared" si="61"/>
        <v>100</v>
      </c>
      <c r="E285" s="78">
        <f t="shared" si="62"/>
        <v>100</v>
      </c>
      <c r="F285" s="78">
        <f t="shared" si="63"/>
        <v>100</v>
      </c>
      <c r="G285" s="78">
        <f t="shared" si="64"/>
        <v>100</v>
      </c>
      <c r="H285" s="78">
        <f t="shared" si="65"/>
        <v>100</v>
      </c>
      <c r="I285" s="78">
        <f t="shared" si="66"/>
        <v>100</v>
      </c>
      <c r="J285" s="78">
        <f t="shared" si="67"/>
        <v>100</v>
      </c>
      <c r="K285" s="78">
        <f t="shared" si="68"/>
        <v>100</v>
      </c>
      <c r="L285" s="79">
        <f t="shared" si="69"/>
        <v>100</v>
      </c>
      <c r="M285" s="78">
        <f t="shared" si="70"/>
        <v>100</v>
      </c>
      <c r="N285" s="78">
        <f t="shared" si="71"/>
        <v>100</v>
      </c>
      <c r="O285" s="75">
        <f t="shared" si="72"/>
        <v>100</v>
      </c>
      <c r="P285" s="75">
        <f t="shared" si="73"/>
        <v>100</v>
      </c>
      <c r="Q285" s="75">
        <f t="shared" si="74"/>
        <v>100</v>
      </c>
      <c r="R285" s="75">
        <f t="shared" si="75"/>
        <v>100</v>
      </c>
      <c r="S285" s="99"/>
      <c r="T285" s="99"/>
      <c r="U285" s="135" t="s">
        <v>80</v>
      </c>
      <c r="V285" s="136"/>
    </row>
    <row r="286" spans="1:22">
      <c r="A286" s="4" t="s">
        <v>82</v>
      </c>
      <c r="B286" s="9"/>
      <c r="U286" s="9" t="s">
        <v>83</v>
      </c>
    </row>
    <row r="287" spans="1:22">
      <c r="A287" s="10" t="s">
        <v>97</v>
      </c>
      <c r="B287" s="9"/>
      <c r="U287" s="9" t="s">
        <v>98</v>
      </c>
    </row>
    <row r="288" spans="1:22">
      <c r="A288" s="5"/>
      <c r="B288" s="9"/>
      <c r="C288" s="6"/>
    </row>
  </sheetData>
  <mergeCells count="134">
    <mergeCell ref="A33:B33"/>
    <mergeCell ref="U33:V33"/>
    <mergeCell ref="U61:V61"/>
    <mergeCell ref="A61:B61"/>
    <mergeCell ref="A89:B89"/>
    <mergeCell ref="U89:V89"/>
    <mergeCell ref="U117:V117"/>
    <mergeCell ref="A117:B117"/>
    <mergeCell ref="A145:B145"/>
    <mergeCell ref="U145:V145"/>
    <mergeCell ref="O66:V66"/>
    <mergeCell ref="N121:V121"/>
    <mergeCell ref="P122:V122"/>
    <mergeCell ref="G120:I120"/>
    <mergeCell ref="X83:AF83"/>
    <mergeCell ref="X84:AF84"/>
    <mergeCell ref="O278:Q278"/>
    <mergeCell ref="K278:N278"/>
    <mergeCell ref="G278:J278"/>
    <mergeCell ref="O236:Q236"/>
    <mergeCell ref="K236:N236"/>
    <mergeCell ref="G236:J236"/>
    <mergeCell ref="O124:Q124"/>
    <mergeCell ref="K124:N124"/>
    <mergeCell ref="G124:J124"/>
    <mergeCell ref="R123:V123"/>
    <mergeCell ref="M177:V177"/>
    <mergeCell ref="P178:V178"/>
    <mergeCell ref="I204:L204"/>
    <mergeCell ref="I93:L93"/>
    <mergeCell ref="I149:L149"/>
    <mergeCell ref="I176:L176"/>
    <mergeCell ref="I92:L92"/>
    <mergeCell ref="M93:V93"/>
    <mergeCell ref="O94:V94"/>
    <mergeCell ref="Q234:V234"/>
    <mergeCell ref="L205:V205"/>
    <mergeCell ref="P150:V150"/>
    <mergeCell ref="C278:F278"/>
    <mergeCell ref="O250:Q250"/>
    <mergeCell ref="K250:N250"/>
    <mergeCell ref="G250:J250"/>
    <mergeCell ref="C250:F250"/>
    <mergeCell ref="O264:Q264"/>
    <mergeCell ref="K264:N264"/>
    <mergeCell ref="G264:J264"/>
    <mergeCell ref="C264:F264"/>
    <mergeCell ref="L261:V261"/>
    <mergeCell ref="P262:V262"/>
    <mergeCell ref="K275:V275"/>
    <mergeCell ref="Q276:V276"/>
    <mergeCell ref="U271:V271"/>
    <mergeCell ref="A270:B270"/>
    <mergeCell ref="O12:Q12"/>
    <mergeCell ref="K12:N12"/>
    <mergeCell ref="G12:J12"/>
    <mergeCell ref="C12:F12"/>
    <mergeCell ref="O40:Q40"/>
    <mergeCell ref="K40:N40"/>
    <mergeCell ref="G40:J40"/>
    <mergeCell ref="C40:F40"/>
    <mergeCell ref="I36:L36"/>
    <mergeCell ref="O68:Q68"/>
    <mergeCell ref="K68:N68"/>
    <mergeCell ref="G68:J68"/>
    <mergeCell ref="C68:F68"/>
    <mergeCell ref="O96:Q96"/>
    <mergeCell ref="K96:N96"/>
    <mergeCell ref="G96:J96"/>
    <mergeCell ref="C96:F96"/>
    <mergeCell ref="C124:F124"/>
    <mergeCell ref="O152:Q152"/>
    <mergeCell ref="K152:N152"/>
    <mergeCell ref="G152:J152"/>
    <mergeCell ref="C152:F152"/>
    <mergeCell ref="M149:V149"/>
    <mergeCell ref="U11:V11"/>
    <mergeCell ref="M37:V37"/>
    <mergeCell ref="Q38:V38"/>
    <mergeCell ref="M65:V65"/>
    <mergeCell ref="C3:Q3"/>
    <mergeCell ref="C4:Q4"/>
    <mergeCell ref="C5:Q5"/>
    <mergeCell ref="U10:V10"/>
    <mergeCell ref="O9:V9"/>
    <mergeCell ref="I8:L8"/>
    <mergeCell ref="I64:L64"/>
    <mergeCell ref="U173:V173"/>
    <mergeCell ref="U229:V229"/>
    <mergeCell ref="U201:V201"/>
    <mergeCell ref="O180:Q180"/>
    <mergeCell ref="O208:Q208"/>
    <mergeCell ref="P206:V206"/>
    <mergeCell ref="I148:L148"/>
    <mergeCell ref="S12:T12"/>
    <mergeCell ref="S208:T208"/>
    <mergeCell ref="A271:B271"/>
    <mergeCell ref="U285:V285"/>
    <mergeCell ref="A285:B285"/>
    <mergeCell ref="I246:L246"/>
    <mergeCell ref="I260:L260"/>
    <mergeCell ref="I274:L274"/>
    <mergeCell ref="I232:L232"/>
    <mergeCell ref="A281:B281"/>
    <mergeCell ref="A282:B282"/>
    <mergeCell ref="A283:B283"/>
    <mergeCell ref="A284:B284"/>
    <mergeCell ref="A269:B269"/>
    <mergeCell ref="U243:V243"/>
    <mergeCell ref="U257:V257"/>
    <mergeCell ref="N233:V233"/>
    <mergeCell ref="R235:V235"/>
    <mergeCell ref="A267:B267"/>
    <mergeCell ref="A268:B268"/>
    <mergeCell ref="A239:B239"/>
    <mergeCell ref="A240:B240"/>
    <mergeCell ref="A241:B241"/>
    <mergeCell ref="A242:B242"/>
    <mergeCell ref="A253:B253"/>
    <mergeCell ref="A254:B254"/>
    <mergeCell ref="A255:B255"/>
    <mergeCell ref="A256:B256"/>
    <mergeCell ref="A173:B173"/>
    <mergeCell ref="A243:B243"/>
    <mergeCell ref="A229:B229"/>
    <mergeCell ref="A201:B201"/>
    <mergeCell ref="A257:B257"/>
    <mergeCell ref="C236:F236"/>
    <mergeCell ref="K180:N180"/>
    <mergeCell ref="G180:J180"/>
    <mergeCell ref="C180:F180"/>
    <mergeCell ref="K208:N208"/>
    <mergeCell ref="G208:J208"/>
    <mergeCell ref="C208:F20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39" orientation="landscape" r:id="rId1"/>
  <rowBreaks count="9" manualBreakCount="9">
    <brk id="34" max="19" man="1"/>
    <brk id="62" max="19" man="1"/>
    <brk id="90" max="19" man="1"/>
    <brk id="118" max="19" man="1"/>
    <brk id="146" max="19" man="1"/>
    <brk id="174" max="19" man="1"/>
    <brk id="202" max="19" man="1"/>
    <brk id="230" max="19" man="1"/>
    <brk id="272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5BB4F-CC94-42CA-B985-66E7AB6E1925}">
  <dimension ref="B6:P104"/>
  <sheetViews>
    <sheetView rightToLeft="1" tabSelected="1" topLeftCell="A57" workbookViewId="0">
      <selection activeCell="C36" sqref="C36"/>
    </sheetView>
  </sheetViews>
  <sheetFormatPr defaultRowHeight="15"/>
  <sheetData>
    <row r="6" spans="2:13" ht="16.5">
      <c r="B6" s="123" t="s">
        <v>174</v>
      </c>
      <c r="J6" s="137" t="s">
        <v>198</v>
      </c>
      <c r="K6" s="137"/>
      <c r="L6" s="137"/>
      <c r="M6" s="137"/>
    </row>
    <row r="7" spans="2:13">
      <c r="B7" s="123" t="s">
        <v>188</v>
      </c>
    </row>
    <row r="23" spans="2:13" ht="16.5">
      <c r="J23" s="101"/>
      <c r="K23" s="101"/>
      <c r="L23" s="101"/>
      <c r="M23" s="101"/>
    </row>
    <row r="24" spans="2:13" ht="16.5">
      <c r="J24" s="137" t="s">
        <v>199</v>
      </c>
      <c r="K24" s="137"/>
      <c r="L24" s="137"/>
      <c r="M24" s="137"/>
    </row>
    <row r="25" spans="2:13">
      <c r="B25" s="123" t="s">
        <v>182</v>
      </c>
    </row>
    <row r="40" spans="2:13" ht="16.5">
      <c r="J40" s="137" t="s">
        <v>200</v>
      </c>
      <c r="K40" s="137"/>
      <c r="L40" s="137"/>
      <c r="M40" s="137"/>
    </row>
    <row r="41" spans="2:13">
      <c r="B41" s="123" t="s">
        <v>189</v>
      </c>
    </row>
    <row r="42" spans="2:13">
      <c r="B42" s="123" t="s">
        <v>190</v>
      </c>
    </row>
    <row r="63" spans="2:13" ht="16.5">
      <c r="B63" s="123" t="s">
        <v>144</v>
      </c>
      <c r="J63" s="137" t="s">
        <v>201</v>
      </c>
      <c r="K63" s="137"/>
      <c r="L63" s="137"/>
      <c r="M63" s="137"/>
    </row>
    <row r="64" spans="2:13">
      <c r="B64" s="123" t="s">
        <v>149</v>
      </c>
    </row>
    <row r="98" spans="3:16" ht="16.5">
      <c r="M98" s="137" t="s">
        <v>201</v>
      </c>
      <c r="N98" s="137"/>
      <c r="O98" s="137"/>
      <c r="P98" s="137"/>
    </row>
    <row r="102" spans="3:16" ht="16.5">
      <c r="J102" s="137" t="s">
        <v>211</v>
      </c>
      <c r="K102" s="137"/>
      <c r="L102" s="137"/>
      <c r="M102" s="137"/>
    </row>
    <row r="103" spans="3:16">
      <c r="C103" s="123" t="s">
        <v>102</v>
      </c>
    </row>
    <row r="104" spans="3:16">
      <c r="C104" s="123" t="s">
        <v>0</v>
      </c>
    </row>
  </sheetData>
  <mergeCells count="6">
    <mergeCell ref="J102:M102"/>
    <mergeCell ref="J6:M6"/>
    <mergeCell ref="J24:M24"/>
    <mergeCell ref="J40:M40"/>
    <mergeCell ref="J63:M63"/>
    <mergeCell ref="M98:P98"/>
  </mergeCells>
  <pageMargins left="0.7" right="0.7" top="0.75" bottom="0.75" header="0.3" footer="0.3"/>
  <pageSetup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31F55-15E0-4DA7-842D-086C8D453E66}">
  <sheetPr>
    <pageSetUpPr fitToPage="1"/>
  </sheetPr>
  <dimension ref="A3:AI121"/>
  <sheetViews>
    <sheetView showGridLines="0" rightToLeft="1" view="pageBreakPreview" topLeftCell="A100" zoomScale="90" zoomScaleNormal="85" zoomScaleSheetLayoutView="90" workbookViewId="0">
      <selection activeCell="B115" sqref="B115"/>
    </sheetView>
  </sheetViews>
  <sheetFormatPr defaultColWidth="9.140625" defaultRowHeight="15"/>
  <cols>
    <col min="1" max="1" width="35.7109375" style="102" customWidth="1"/>
    <col min="2" max="2" width="14.5703125" style="102" bestFit="1" customWidth="1"/>
    <col min="3" max="3" width="11.85546875" style="102" bestFit="1" customWidth="1"/>
    <col min="4" max="16" width="12.7109375" style="102" customWidth="1"/>
    <col min="17" max="18" width="15.140625" style="102" customWidth="1"/>
    <col min="19" max="19" width="9.42578125" bestFit="1" customWidth="1"/>
    <col min="20" max="20" width="15.85546875" hidden="1" customWidth="1"/>
    <col min="36" max="16384" width="9.140625" style="102"/>
  </cols>
  <sheetData>
    <row r="3" spans="1:35" s="109" customFormat="1" ht="30">
      <c r="A3" s="122" t="s">
        <v>174</v>
      </c>
      <c r="B3" s="111"/>
      <c r="C3" s="111"/>
      <c r="Q3" s="110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</row>
    <row r="4" spans="1:35" ht="18">
      <c r="A4" s="122" t="s">
        <v>137</v>
      </c>
      <c r="B4" s="106"/>
      <c r="C4" s="106"/>
      <c r="Q4" s="103"/>
    </row>
    <row r="5" spans="1:35" ht="23.25" customHeight="1">
      <c r="A5" s="114" t="s">
        <v>157</v>
      </c>
      <c r="B5" s="38" t="s">
        <v>160</v>
      </c>
      <c r="C5" s="38" t="s">
        <v>161</v>
      </c>
      <c r="D5" s="38" t="s">
        <v>162</v>
      </c>
      <c r="E5" s="38" t="s">
        <v>163</v>
      </c>
      <c r="F5" s="38" t="s">
        <v>165</v>
      </c>
      <c r="G5" s="38" t="s">
        <v>166</v>
      </c>
      <c r="H5" s="38" t="s">
        <v>167</v>
      </c>
      <c r="I5" s="38" t="s">
        <v>164</v>
      </c>
      <c r="J5" s="38" t="s">
        <v>168</v>
      </c>
      <c r="K5" s="38" t="s">
        <v>171</v>
      </c>
      <c r="L5" s="38" t="s">
        <v>170</v>
      </c>
      <c r="M5" s="38" t="s">
        <v>169</v>
      </c>
      <c r="N5" s="38" t="s">
        <v>181</v>
      </c>
      <c r="O5" s="38" t="s">
        <v>180</v>
      </c>
      <c r="P5" s="38" t="s">
        <v>179</v>
      </c>
      <c r="Q5" s="38" t="s">
        <v>178</v>
      </c>
      <c r="R5" s="38" t="s">
        <v>177</v>
      </c>
    </row>
    <row r="6" spans="1:35" ht="15" customHeight="1">
      <c r="A6" s="115" t="s">
        <v>173</v>
      </c>
      <c r="B6" s="112">
        <v>166107.18258459066</v>
      </c>
      <c r="C6" s="112">
        <v>165024.95261801724</v>
      </c>
      <c r="D6" s="112">
        <v>171410.46401106069</v>
      </c>
      <c r="E6" s="112">
        <v>169389.53461962493</v>
      </c>
      <c r="F6" s="112">
        <v>165614.97686289117</v>
      </c>
      <c r="G6" s="112">
        <v>155452.71832055011</v>
      </c>
      <c r="H6" s="112">
        <v>163897.51391119897</v>
      </c>
      <c r="I6" s="112">
        <v>163062.24027419742</v>
      </c>
      <c r="J6" s="112">
        <v>162182.83413448551</v>
      </c>
      <c r="K6" s="112">
        <v>161924.61715885845</v>
      </c>
      <c r="L6" s="112">
        <v>167781.84830507904</v>
      </c>
      <c r="M6" s="112">
        <v>166680.56310551832</v>
      </c>
      <c r="N6" s="112">
        <v>165599.93139756756</v>
      </c>
      <c r="O6" s="112">
        <v>168473.60678821625</v>
      </c>
      <c r="P6" s="112">
        <v>175199.5372421694</v>
      </c>
      <c r="Q6" s="112">
        <v>177015.14482775584</v>
      </c>
      <c r="R6" s="112">
        <v>168867.05257047503</v>
      </c>
    </row>
    <row r="7" spans="1:35" ht="15" customHeight="1">
      <c r="A7" s="115" t="s">
        <v>172</v>
      </c>
      <c r="B7" s="113">
        <v>-1.9779306974195379</v>
      </c>
      <c r="C7" s="113">
        <v>-0.35223025709288436</v>
      </c>
      <c r="D7" s="113">
        <v>3.8417030155972043</v>
      </c>
      <c r="E7" s="113">
        <v>-1.1780721089104276</v>
      </c>
      <c r="F7" s="113">
        <v>-2.3727048465038223</v>
      </c>
      <c r="G7" s="113">
        <v>-6.1360746080073199</v>
      </c>
      <c r="H7" s="113">
        <v>5.4323884984985256</v>
      </c>
      <c r="I7" s="113">
        <v>-0.50963166985808073</v>
      </c>
      <c r="J7" s="113">
        <v>-0.55898953640223681</v>
      </c>
      <c r="K7" s="113">
        <v>-0.25707088813722123</v>
      </c>
      <c r="L7" s="113">
        <v>3.7335757357452195</v>
      </c>
      <c r="M7" s="113">
        <v>-0.65075768993371563</v>
      </c>
      <c r="N7" s="113">
        <v>-0.18728026724014057</v>
      </c>
      <c r="O7" s="113">
        <v>1.7353119451176866</v>
      </c>
      <c r="P7" s="113">
        <v>3.9922754561835632</v>
      </c>
      <c r="Q7" s="113">
        <v>1.0363084367493514</v>
      </c>
      <c r="R7" s="113">
        <v>-4.6030480980648747</v>
      </c>
    </row>
    <row r="8" spans="1:35">
      <c r="A8" s="108" t="s">
        <v>159</v>
      </c>
      <c r="B8" s="108"/>
      <c r="C8" s="108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7"/>
      <c r="R8" s="104"/>
    </row>
    <row r="9" spans="1:35" ht="12" customHeight="1">
      <c r="A9" s="108"/>
      <c r="B9" s="108"/>
      <c r="C9" s="108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7"/>
      <c r="R9" s="104"/>
    </row>
    <row r="10" spans="1:35" ht="12" customHeight="1">
      <c r="A10" s="108"/>
      <c r="B10" s="108"/>
      <c r="C10" s="108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7"/>
      <c r="R10" s="104"/>
    </row>
    <row r="11" spans="1:35" ht="12" customHeight="1">
      <c r="A11" s="108"/>
      <c r="B11" s="108"/>
      <c r="C11" s="108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7"/>
      <c r="R11" s="104"/>
    </row>
    <row r="12" spans="1:35" ht="12" customHeight="1">
      <c r="A12" s="108"/>
      <c r="B12" s="108"/>
      <c r="C12" s="108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7"/>
      <c r="R12" s="104"/>
    </row>
    <row r="13" spans="1:35" ht="12" customHeight="1">
      <c r="A13" s="108"/>
      <c r="B13" s="108"/>
      <c r="C13" s="108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7"/>
      <c r="R13" s="104"/>
    </row>
    <row r="14" spans="1:35" ht="12" customHeight="1">
      <c r="A14" s="108"/>
      <c r="B14" s="108"/>
      <c r="C14" s="108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7"/>
      <c r="R14" s="104"/>
    </row>
    <row r="15" spans="1:35" ht="12" customHeight="1">
      <c r="A15" s="108"/>
      <c r="B15" s="108"/>
      <c r="C15" s="108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7"/>
      <c r="R15" s="104"/>
    </row>
    <row r="16" spans="1:35" ht="12" customHeight="1">
      <c r="A16" s="108"/>
      <c r="B16" s="108"/>
      <c r="C16" s="108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7"/>
      <c r="R16" s="104"/>
    </row>
    <row r="17" spans="1:35" ht="12" customHeight="1">
      <c r="A17" s="108"/>
      <c r="B17" s="108"/>
      <c r="C17" s="108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7"/>
      <c r="R17" s="104"/>
    </row>
    <row r="18" spans="1:35" ht="12" customHeight="1">
      <c r="A18" s="108"/>
      <c r="B18" s="108"/>
      <c r="C18" s="108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7"/>
      <c r="R18" s="104"/>
    </row>
    <row r="19" spans="1:35" ht="12" customHeight="1">
      <c r="A19" s="108"/>
      <c r="B19" s="108"/>
      <c r="C19" s="108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7"/>
      <c r="R19" s="104"/>
    </row>
    <row r="20" spans="1:35" ht="12" customHeight="1">
      <c r="A20" s="108"/>
      <c r="B20" s="108"/>
      <c r="C20" s="108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7"/>
      <c r="R20" s="104"/>
    </row>
    <row r="21" spans="1:35" ht="12" customHeight="1">
      <c r="A21" s="105"/>
      <c r="B21" s="105"/>
      <c r="C21" s="105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7"/>
      <c r="R21" s="104"/>
    </row>
    <row r="22" spans="1:35" ht="18">
      <c r="A22" s="106"/>
      <c r="B22" s="106"/>
      <c r="C22" s="106"/>
      <c r="Q22" s="103"/>
    </row>
    <row r="23" spans="1:35" ht="18">
      <c r="A23" s="106"/>
      <c r="B23" s="106"/>
      <c r="C23" s="106"/>
      <c r="Q23" s="103"/>
    </row>
    <row r="24" spans="1:35">
      <c r="A24" s="114" t="s">
        <v>157</v>
      </c>
      <c r="B24" s="38" t="s">
        <v>160</v>
      </c>
      <c r="C24" s="38" t="s">
        <v>161</v>
      </c>
      <c r="D24" s="38" t="s">
        <v>162</v>
      </c>
      <c r="E24" s="38" t="s">
        <v>163</v>
      </c>
      <c r="F24" s="38" t="s">
        <v>165</v>
      </c>
      <c r="G24" s="38" t="s">
        <v>166</v>
      </c>
      <c r="H24" s="38" t="s">
        <v>167</v>
      </c>
      <c r="I24" s="38" t="s">
        <v>164</v>
      </c>
      <c r="J24" s="38" t="s">
        <v>168</v>
      </c>
      <c r="K24" s="38" t="s">
        <v>171</v>
      </c>
      <c r="L24" s="38" t="s">
        <v>170</v>
      </c>
      <c r="M24" s="38" t="s">
        <v>169</v>
      </c>
      <c r="N24" s="38" t="s">
        <v>181</v>
      </c>
      <c r="O24" s="38" t="s">
        <v>180</v>
      </c>
      <c r="P24" s="38" t="s">
        <v>179</v>
      </c>
      <c r="Q24" s="38" t="s">
        <v>178</v>
      </c>
      <c r="R24" s="38" t="s">
        <v>177</v>
      </c>
    </row>
    <row r="25" spans="1:35">
      <c r="A25" s="115" t="s">
        <v>184</v>
      </c>
      <c r="B25" s="112">
        <v>64257.94294231922</v>
      </c>
      <c r="C25" s="112">
        <v>63561.401710501057</v>
      </c>
      <c r="D25" s="112">
        <v>65518.443492162216</v>
      </c>
      <c r="E25" s="112">
        <v>62542.581850106799</v>
      </c>
      <c r="F25" s="112">
        <v>64320.96281909589</v>
      </c>
      <c r="G25" s="112">
        <v>62733.036188243794</v>
      </c>
      <c r="H25" s="112">
        <v>63151.036072218179</v>
      </c>
      <c r="I25" s="112">
        <v>60455.968006155868</v>
      </c>
      <c r="J25" s="112">
        <v>62865.616007013246</v>
      </c>
      <c r="K25" s="112">
        <v>63146.08379066315</v>
      </c>
      <c r="L25" s="112">
        <v>62684.759849051894</v>
      </c>
      <c r="M25" s="112">
        <v>61253.478394520302</v>
      </c>
      <c r="N25" s="112">
        <v>61856.089099319775</v>
      </c>
      <c r="O25" s="112">
        <v>63883.501888431543</v>
      </c>
      <c r="P25" s="112">
        <v>64369.865702977826</v>
      </c>
      <c r="Q25" s="112">
        <v>64179.828842606395</v>
      </c>
      <c r="R25" s="112">
        <v>64369.479560045686</v>
      </c>
      <c r="AF25" s="102"/>
      <c r="AG25" s="102"/>
      <c r="AH25" s="102"/>
      <c r="AI25" s="102"/>
    </row>
    <row r="26" spans="1:35">
      <c r="A26" s="115" t="s">
        <v>185</v>
      </c>
      <c r="B26" s="112">
        <v>101849.23964227144</v>
      </c>
      <c r="C26" s="112">
        <v>101463.55090751618</v>
      </c>
      <c r="D26" s="112">
        <v>105892.02051889847</v>
      </c>
      <c r="E26" s="112">
        <v>106846.95276951813</v>
      </c>
      <c r="F26" s="112">
        <v>101294.01404379531</v>
      </c>
      <c r="G26" s="112">
        <v>92719.682132306334</v>
      </c>
      <c r="H26" s="112">
        <v>100746.47783898082</v>
      </c>
      <c r="I26" s="112">
        <v>102606.27226804162</v>
      </c>
      <c r="J26" s="112">
        <v>99317.218127472268</v>
      </c>
      <c r="K26" s="112">
        <v>98778.533368195305</v>
      </c>
      <c r="L26" s="112">
        <v>105097.08845602715</v>
      </c>
      <c r="M26" s="112">
        <v>105427.08471099802</v>
      </c>
      <c r="N26" s="112">
        <v>103743.84229824779</v>
      </c>
      <c r="O26" s="112">
        <v>104590.1048997847</v>
      </c>
      <c r="P26" s="112">
        <v>110829.67153919158</v>
      </c>
      <c r="Q26" s="112">
        <v>112835.31598514944</v>
      </c>
      <c r="R26" s="112">
        <v>104497.57301042935</v>
      </c>
      <c r="AF26" s="102"/>
      <c r="AG26" s="102"/>
      <c r="AH26" s="102"/>
      <c r="AI26" s="102"/>
    </row>
    <row r="27" spans="1:35">
      <c r="A27" s="115" t="s">
        <v>172</v>
      </c>
      <c r="B27" s="126">
        <f>B7</f>
        <v>-1.9779306974195379</v>
      </c>
      <c r="C27" s="126">
        <f t="shared" ref="C27:R27" si="0">C7</f>
        <v>-0.35223025709288436</v>
      </c>
      <c r="D27" s="126">
        <f t="shared" si="0"/>
        <v>3.8417030155972043</v>
      </c>
      <c r="E27" s="126">
        <f t="shared" si="0"/>
        <v>-1.1780721089104276</v>
      </c>
      <c r="F27" s="126">
        <f t="shared" si="0"/>
        <v>-2.3727048465038223</v>
      </c>
      <c r="G27" s="126">
        <f t="shared" si="0"/>
        <v>-6.1360746080073199</v>
      </c>
      <c r="H27" s="126">
        <f t="shared" si="0"/>
        <v>5.4323884984985256</v>
      </c>
      <c r="I27" s="126">
        <f t="shared" si="0"/>
        <v>-0.50963166985808073</v>
      </c>
      <c r="J27" s="126">
        <f t="shared" si="0"/>
        <v>-0.55898953640223681</v>
      </c>
      <c r="K27" s="126">
        <f t="shared" si="0"/>
        <v>-0.25707088813722123</v>
      </c>
      <c r="L27" s="126">
        <f t="shared" si="0"/>
        <v>3.7335757357452195</v>
      </c>
      <c r="M27" s="126">
        <f t="shared" si="0"/>
        <v>-0.65075768993371563</v>
      </c>
      <c r="N27" s="126">
        <f t="shared" si="0"/>
        <v>-0.18728026724014057</v>
      </c>
      <c r="O27" s="126">
        <f t="shared" si="0"/>
        <v>1.7353119451176866</v>
      </c>
      <c r="P27" s="126">
        <f t="shared" si="0"/>
        <v>3.9922754561835632</v>
      </c>
      <c r="Q27" s="126">
        <f t="shared" si="0"/>
        <v>1.0363084367493514</v>
      </c>
      <c r="R27" s="126">
        <f t="shared" si="0"/>
        <v>-4.6030480980648747</v>
      </c>
      <c r="AI27" s="102"/>
    </row>
    <row r="28" spans="1:35">
      <c r="A28" s="127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AI28" s="102"/>
    </row>
    <row r="29" spans="1:35">
      <c r="A29" s="127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AI29" s="102"/>
    </row>
    <row r="30" spans="1:35">
      <c r="A30" s="127"/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AI30" s="102"/>
    </row>
    <row r="31" spans="1:35">
      <c r="A31" s="127">
        <v>0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AI31" s="102"/>
    </row>
    <row r="32" spans="1:35">
      <c r="A32" s="127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AI32" s="102"/>
    </row>
    <row r="33" spans="1:35">
      <c r="A33" s="127"/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AI33" s="102"/>
    </row>
    <row r="34" spans="1:35">
      <c r="A34" s="127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AI34" s="102"/>
    </row>
    <row r="35" spans="1:35">
      <c r="A35" s="127"/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AI35" s="102"/>
    </row>
    <row r="36" spans="1:35">
      <c r="A36" s="127"/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AI36" s="102"/>
    </row>
    <row r="37" spans="1:35">
      <c r="A37" s="127"/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AI37" s="102"/>
    </row>
    <row r="38" spans="1:35">
      <c r="A38" s="127"/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AI38" s="102"/>
    </row>
    <row r="39" spans="1:35">
      <c r="A39" s="127"/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AI39" s="102"/>
    </row>
    <row r="40" spans="1:35">
      <c r="A40" s="127"/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AI40" s="102"/>
    </row>
    <row r="41" spans="1:35" ht="18">
      <c r="A41" s="106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35" ht="18">
      <c r="A42" s="106"/>
      <c r="B42" s="106"/>
      <c r="C42" s="106"/>
      <c r="Q42"/>
      <c r="R42"/>
    </row>
    <row r="43" spans="1:35" ht="18">
      <c r="A43" s="106"/>
      <c r="B43" s="106"/>
      <c r="C43" s="106"/>
      <c r="Q43"/>
      <c r="R43"/>
    </row>
    <row r="44" spans="1:35" ht="18">
      <c r="A44" s="106"/>
      <c r="B44" s="106"/>
      <c r="C44" s="106"/>
      <c r="Q44"/>
      <c r="R44"/>
    </row>
    <row r="45" spans="1:35" ht="18">
      <c r="A45" s="106"/>
      <c r="B45" s="106"/>
      <c r="C45" s="106"/>
      <c r="Q45"/>
      <c r="R45"/>
    </row>
    <row r="46" spans="1:35" ht="13.5" customHeight="1">
      <c r="A46" s="105"/>
      <c r="B46" s="105"/>
      <c r="C46" s="105"/>
      <c r="Q46"/>
      <c r="R46"/>
    </row>
    <row r="47" spans="1:35" ht="13.5" customHeight="1">
      <c r="A47" s="105"/>
      <c r="B47" s="105"/>
      <c r="C47" s="105"/>
      <c r="Q47"/>
      <c r="R47"/>
    </row>
    <row r="48" spans="1:35" ht="13.5" customHeight="1">
      <c r="A48" s="105"/>
      <c r="B48" s="105"/>
      <c r="C48" s="105"/>
      <c r="Q48"/>
      <c r="R48"/>
    </row>
    <row r="49" spans="1:18" ht="13.5" customHeight="1">
      <c r="A49" s="105"/>
      <c r="B49" s="105"/>
      <c r="C49" s="105"/>
      <c r="Q49"/>
      <c r="R49"/>
    </row>
    <row r="50" spans="1:18" ht="13.5" customHeight="1">
      <c r="A50" s="105"/>
      <c r="B50" s="105"/>
      <c r="C50" s="105"/>
      <c r="Q50"/>
      <c r="R50"/>
    </row>
    <row r="51" spans="1:18" ht="13.5" customHeight="1">
      <c r="A51" s="105"/>
      <c r="B51" s="105"/>
      <c r="C51" s="105"/>
      <c r="Q51"/>
      <c r="R51"/>
    </row>
    <row r="52" spans="1:18" ht="13.5" customHeight="1">
      <c r="A52" s="105"/>
      <c r="B52" s="105"/>
      <c r="C52" s="105"/>
      <c r="Q52"/>
      <c r="R52"/>
    </row>
    <row r="53" spans="1:18" ht="13.5" customHeight="1">
      <c r="A53" s="122" t="s">
        <v>176</v>
      </c>
      <c r="B53" s="106"/>
      <c r="C53" s="106"/>
      <c r="Q53"/>
      <c r="R53"/>
    </row>
    <row r="54" spans="1:18" ht="33" customHeight="1">
      <c r="A54" s="114" t="s">
        <v>158</v>
      </c>
      <c r="B54" s="37" t="s">
        <v>175</v>
      </c>
      <c r="C54"/>
      <c r="D54"/>
      <c r="E54"/>
      <c r="G54"/>
      <c r="H54"/>
      <c r="I54"/>
      <c r="J54"/>
      <c r="K54"/>
      <c r="Q54"/>
      <c r="R54"/>
    </row>
    <row r="55" spans="1:18" ht="13.5" customHeight="1">
      <c r="A55" s="116">
        <v>2018</v>
      </c>
      <c r="B55" s="120">
        <v>667339.2318800803</v>
      </c>
      <c r="C55"/>
      <c r="D55"/>
      <c r="E55"/>
      <c r="G55"/>
      <c r="H55"/>
      <c r="I55"/>
      <c r="J55"/>
      <c r="K55"/>
      <c r="Q55"/>
      <c r="R55"/>
    </row>
    <row r="56" spans="1:18" ht="13.5" customHeight="1">
      <c r="A56" s="117">
        <v>2019</v>
      </c>
      <c r="B56" s="119">
        <v>641991.41438825696</v>
      </c>
      <c r="C56"/>
      <c r="D56"/>
      <c r="E56"/>
      <c r="G56"/>
      <c r="H56"/>
      <c r="I56"/>
      <c r="J56"/>
      <c r="K56"/>
      <c r="Q56"/>
      <c r="R56"/>
    </row>
    <row r="57" spans="1:18" ht="13.5" customHeight="1">
      <c r="A57" s="117">
        <v>2020</v>
      </c>
      <c r="B57" s="119">
        <v>525657.36257678352</v>
      </c>
      <c r="C57"/>
      <c r="D57"/>
      <c r="E57"/>
      <c r="G57"/>
      <c r="H57"/>
      <c r="I57"/>
      <c r="J57"/>
      <c r="K57"/>
      <c r="Q57"/>
      <c r="R57"/>
    </row>
    <row r="58" spans="1:18" ht="13.5" customHeight="1">
      <c r="A58" s="117">
        <v>2021</v>
      </c>
      <c r="B58" s="119">
        <v>654224.51477963885</v>
      </c>
      <c r="C58"/>
      <c r="D58"/>
      <c r="E58"/>
      <c r="G58"/>
      <c r="H58"/>
      <c r="I58"/>
      <c r="J58"/>
      <c r="K58"/>
      <c r="Q58"/>
      <c r="R58"/>
    </row>
    <row r="59" spans="1:18" ht="13.5" customHeight="1">
      <c r="A59" s="118">
        <v>2022</v>
      </c>
      <c r="B59" s="121">
        <v>859980.22233633848</v>
      </c>
      <c r="C59"/>
      <c r="D59"/>
      <c r="E59"/>
      <c r="Q59"/>
      <c r="R59"/>
    </row>
    <row r="60" spans="1:18" ht="13.5" customHeight="1">
      <c r="A60"/>
      <c r="B60"/>
      <c r="C60"/>
      <c r="D60"/>
      <c r="E60"/>
      <c r="Q60"/>
      <c r="R60"/>
    </row>
    <row r="61" spans="1:18" ht="13.5" customHeight="1">
      <c r="A61" s="105"/>
      <c r="B61" s="105"/>
      <c r="C61" s="105"/>
      <c r="Q61"/>
      <c r="R61"/>
    </row>
    <row r="62" spans="1:18" ht="13.5" customHeight="1">
      <c r="A62" s="105"/>
      <c r="B62" s="105"/>
      <c r="C62" s="105"/>
      <c r="Q62"/>
      <c r="R62"/>
    </row>
    <row r="63" spans="1:18" ht="13.5" customHeight="1">
      <c r="A63" s="105"/>
      <c r="B63" s="105"/>
      <c r="C63" s="105"/>
      <c r="Q63"/>
      <c r="R63"/>
    </row>
    <row r="64" spans="1:18" ht="13.5" customHeight="1">
      <c r="A64" s="105"/>
      <c r="B64" s="105"/>
      <c r="C64" s="105"/>
      <c r="Q64"/>
      <c r="R64"/>
    </row>
    <row r="65" spans="1:18" ht="13.5" customHeight="1">
      <c r="A65" s="105"/>
      <c r="B65" s="105"/>
      <c r="C65" s="105"/>
      <c r="Q65"/>
      <c r="R65"/>
    </row>
    <row r="66" spans="1:18" ht="13.5" customHeight="1">
      <c r="A66" s="105"/>
      <c r="B66" s="105"/>
      <c r="C66" s="105"/>
      <c r="Q66"/>
      <c r="R66"/>
    </row>
    <row r="67" spans="1:18" ht="13.5" customHeight="1">
      <c r="A67" s="105"/>
      <c r="B67" s="105"/>
      <c r="C67" s="105"/>
      <c r="Q67"/>
      <c r="R67"/>
    </row>
    <row r="68" spans="1:18" ht="13.5" customHeight="1">
      <c r="A68" s="105"/>
      <c r="B68" s="105"/>
      <c r="C68" s="105"/>
      <c r="Q68"/>
      <c r="R68"/>
    </row>
    <row r="69" spans="1:18" ht="13.5" customHeight="1">
      <c r="A69" s="105"/>
      <c r="B69" s="105"/>
      <c r="C69" s="105"/>
      <c r="Q69"/>
      <c r="R69"/>
    </row>
    <row r="70" spans="1:18" ht="13.5" customHeight="1">
      <c r="A70" s="105"/>
      <c r="B70" s="105"/>
      <c r="C70" s="105"/>
      <c r="Q70"/>
      <c r="R70"/>
    </row>
    <row r="71" spans="1:18" ht="13.5" customHeight="1">
      <c r="A71" s="105"/>
      <c r="B71" s="105"/>
      <c r="C71" s="105"/>
      <c r="Q71"/>
      <c r="R71"/>
    </row>
    <row r="72" spans="1:18" ht="13.5" customHeight="1">
      <c r="A72" s="105"/>
      <c r="B72" s="105"/>
      <c r="C72" s="105"/>
      <c r="Q72"/>
      <c r="R72"/>
    </row>
    <row r="73" spans="1:18">
      <c r="Q73"/>
      <c r="R73"/>
    </row>
    <row r="74" spans="1:18" ht="19.899999999999999" customHeight="1">
      <c r="Q74"/>
      <c r="R74"/>
    </row>
    <row r="75" spans="1:18">
      <c r="Q75"/>
      <c r="R75"/>
    </row>
    <row r="76" spans="1:18">
      <c r="Q76"/>
      <c r="R76"/>
    </row>
    <row r="77" spans="1:18">
      <c r="Q77"/>
      <c r="R77"/>
    </row>
    <row r="78" spans="1:18">
      <c r="A78" s="124" t="str">
        <f>'1'!U209</f>
        <v>Economic Activity</v>
      </c>
      <c r="B78" s="124" t="str">
        <f>'1'!S209</f>
        <v>Q1</v>
      </c>
    </row>
    <row r="79" spans="1:18">
      <c r="A79" s="124" t="s">
        <v>186</v>
      </c>
      <c r="B79" s="125">
        <f>'1'!S210</f>
        <v>0.30268702051394414</v>
      </c>
    </row>
    <row r="80" spans="1:18">
      <c r="A80" s="124" t="s">
        <v>187</v>
      </c>
      <c r="B80" s="125">
        <f>'1'!S211</f>
        <v>38.118436118959146</v>
      </c>
    </row>
    <row r="81" spans="1:2">
      <c r="A81" s="124" t="s">
        <v>192</v>
      </c>
      <c r="B81" s="125">
        <f>'1'!S212</f>
        <v>7.8811233771607467</v>
      </c>
    </row>
    <row r="82" spans="1:2">
      <c r="A82" s="124" t="s">
        <v>193</v>
      </c>
      <c r="B82" s="125">
        <f>'1'!S213</f>
        <v>0.72197050919685202</v>
      </c>
    </row>
    <row r="83" spans="1:2">
      <c r="A83" s="124" t="s">
        <v>194</v>
      </c>
      <c r="B83" s="125">
        <f>'1'!S214</f>
        <v>11.144526301635867</v>
      </c>
    </row>
    <row r="84" spans="1:2">
      <c r="A84" s="124" t="s">
        <v>195</v>
      </c>
      <c r="B84" s="125">
        <f>'1'!S215</f>
        <v>7.0869030879755517</v>
      </c>
    </row>
    <row r="85" spans="1:2">
      <c r="A85" s="124" t="s">
        <v>196</v>
      </c>
      <c r="B85" s="125">
        <f>'1'!S216</f>
        <v>4.215956839580957</v>
      </c>
    </row>
    <row r="86" spans="1:2">
      <c r="A86" s="124" t="s">
        <v>197</v>
      </c>
      <c r="B86" s="125">
        <f>'1'!S217</f>
        <v>0.82270766530637118</v>
      </c>
    </row>
    <row r="87" spans="1:2">
      <c r="A87" s="124" t="s">
        <v>202</v>
      </c>
      <c r="B87" s="125">
        <f>'1'!S218</f>
        <v>1.8412465206403394</v>
      </c>
    </row>
    <row r="88" spans="1:2">
      <c r="A88" s="124" t="s">
        <v>203</v>
      </c>
      <c r="B88" s="125">
        <f>'1'!S219</f>
        <v>7.5172769119093017</v>
      </c>
    </row>
    <row r="89" spans="1:2">
      <c r="A89" s="124" t="s">
        <v>204</v>
      </c>
      <c r="B89" s="125">
        <f>'1'!S220</f>
        <v>7.0914312827012544</v>
      </c>
    </row>
    <row r="90" spans="1:2">
      <c r="A90" s="124" t="s">
        <v>205</v>
      </c>
      <c r="B90" s="125">
        <f>'1'!S221</f>
        <v>3.4458981967112337</v>
      </c>
    </row>
    <row r="91" spans="1:2">
      <c r="A91" s="124" t="s">
        <v>206</v>
      </c>
      <c r="B91" s="125">
        <f>'1'!S222</f>
        <v>8.0742864487695556</v>
      </c>
    </row>
    <row r="92" spans="1:2">
      <c r="A92" s="124" t="s">
        <v>207</v>
      </c>
      <c r="B92" s="125">
        <f>'1'!S223</f>
        <v>1.8038188091077558</v>
      </c>
    </row>
    <row r="93" spans="1:2">
      <c r="A93" s="124" t="s">
        <v>208</v>
      </c>
      <c r="B93" s="125">
        <f>'1'!S224</f>
        <v>2.0270427698979345</v>
      </c>
    </row>
    <row r="94" spans="1:2">
      <c r="A94" s="124" t="s">
        <v>209</v>
      </c>
      <c r="B94" s="125">
        <f>'1'!S225</f>
        <v>1.3022516993426259</v>
      </c>
    </row>
    <row r="95" spans="1:2">
      <c r="A95" s="124" t="s">
        <v>210</v>
      </c>
      <c r="B95" s="125">
        <f>'1'!S226</f>
        <v>0.51614781645398367</v>
      </c>
    </row>
    <row r="96" spans="1:2">
      <c r="A96" s="124"/>
      <c r="B96" s="125"/>
    </row>
    <row r="97" spans="1:2">
      <c r="A97" s="124"/>
      <c r="B97" s="125"/>
    </row>
    <row r="98" spans="1:2">
      <c r="A98" s="124" t="s">
        <v>183</v>
      </c>
    </row>
    <row r="99" spans="1:2">
      <c r="A99" s="124"/>
    </row>
    <row r="100" spans="1:2">
      <c r="A100" s="124"/>
    </row>
    <row r="101" spans="1:2">
      <c r="A101" s="124"/>
    </row>
    <row r="102" spans="1:2">
      <c r="A102" s="124"/>
    </row>
    <row r="103" spans="1:2">
      <c r="A103" s="124"/>
    </row>
    <row r="104" spans="1:2">
      <c r="A104" s="124"/>
    </row>
    <row r="105" spans="1:2">
      <c r="A105" s="124"/>
    </row>
    <row r="106" spans="1:2">
      <c r="A106" s="124"/>
    </row>
    <row r="115" spans="1:35" ht="24">
      <c r="A115" s="40"/>
      <c r="B115" s="39" t="s">
        <v>8</v>
      </c>
      <c r="C115" s="38" t="s">
        <v>191</v>
      </c>
      <c r="Q115"/>
      <c r="R115"/>
      <c r="AH115" s="102"/>
      <c r="AI115" s="102"/>
    </row>
    <row r="116" spans="1:35" ht="36">
      <c r="A116" s="65" t="s">
        <v>85</v>
      </c>
      <c r="B116" s="77" t="s">
        <v>86</v>
      </c>
      <c r="C116" s="69">
        <v>44758.65206609897</v>
      </c>
      <c r="Q116"/>
      <c r="R116"/>
      <c r="AH116" s="102"/>
      <c r="AI116" s="102"/>
    </row>
    <row r="117" spans="1:35" ht="48">
      <c r="A117" s="65" t="s">
        <v>88</v>
      </c>
      <c r="B117" s="77" t="s">
        <v>89</v>
      </c>
      <c r="C117" s="69">
        <v>28423.058936228455</v>
      </c>
      <c r="Q117"/>
      <c r="R117"/>
      <c r="AH117" s="102"/>
      <c r="AI117" s="102"/>
    </row>
    <row r="118" spans="1:35" ht="24">
      <c r="A118" s="66" t="s">
        <v>90</v>
      </c>
      <c r="B118" s="77" t="s">
        <v>103</v>
      </c>
      <c r="C118" s="69">
        <v>65586.483917484322</v>
      </c>
      <c r="Q118"/>
      <c r="R118"/>
      <c r="AH118" s="102"/>
      <c r="AI118" s="102"/>
    </row>
    <row r="119" spans="1:35" ht="36">
      <c r="A119" s="66" t="s">
        <v>92</v>
      </c>
      <c r="B119" s="77" t="s">
        <v>93</v>
      </c>
      <c r="C119" s="69">
        <v>151832</v>
      </c>
      <c r="Q119"/>
      <c r="R119"/>
      <c r="AH119" s="102"/>
      <c r="AI119" s="102"/>
    </row>
    <row r="120" spans="1:35" ht="36">
      <c r="A120" s="65" t="s">
        <v>95</v>
      </c>
      <c r="B120" s="64" t="s">
        <v>96</v>
      </c>
      <c r="C120" s="69">
        <v>73017</v>
      </c>
      <c r="Q120"/>
      <c r="R120"/>
      <c r="AH120" s="102"/>
      <c r="AI120" s="102"/>
    </row>
    <row r="121" spans="1:35">
      <c r="N121"/>
      <c r="O121"/>
      <c r="P121"/>
      <c r="Q121"/>
      <c r="R121"/>
      <c r="AE121" s="102"/>
      <c r="AF121" s="102"/>
      <c r="AG121" s="102"/>
      <c r="AH121" s="102"/>
      <c r="AI121" s="102"/>
    </row>
  </sheetData>
  <phoneticPr fontId="52" type="noConversion"/>
  <printOptions horizontalCentered="1"/>
  <pageMargins left="0" right="0" top="0.19685039370078741" bottom="0.19685039370078741" header="0.39370078740157483" footer="0.31496062992125984"/>
  <pageSetup paperSize="8" scale="52" orientation="portrait" r:id="rId1"/>
  <rowBreaks count="1" manualBreakCount="1">
    <brk id="51" max="20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DPS Generic Document" ma:contentTypeID="0x0101005B6F1207514BA84095F136A74049D6F500F1F1E948EAA66A42B0F3AAD71C9FA928" ma:contentTypeVersion="18" ma:contentTypeDescription="" ma:contentTypeScope="" ma:versionID="0cac51b5b8865a4710ca6fe89eba854a">
  <xsd:schema xmlns:xsd="http://www.w3.org/2001/XMLSchema" xmlns:xs="http://www.w3.org/2001/XMLSchema" xmlns:p="http://schemas.microsoft.com/office/2006/metadata/properties" xmlns:ns1="http://schemas.microsoft.com/sharepoint/v3" xmlns:ns2="b1657202-86a7-46c3-ba71-02bb0da5a392" xmlns:ns3="423524d6-f9d7-4b47-aadf-7b8f6888b7b0" targetNamespace="http://schemas.microsoft.com/office/2006/metadata/properties" ma:root="true" ma:fieldsID="6357cd525a4791bb667bca1787326c82" ns1:_="" ns2:_="" ns3:_="">
    <xsd:import namespace="http://schemas.microsoft.com/sharepoint/v3"/>
    <xsd:import namespace="b1657202-86a7-46c3-ba71-02bb0da5a392"/>
    <xsd:import namespace="423524d6-f9d7-4b47-aadf-7b8f6888b7b0"/>
    <xsd:element name="properties">
      <xsd:complexType>
        <xsd:sequence>
          <xsd:element name="documentManagement">
            <xsd:complexType>
              <xsd:all>
                <xsd:element ref="ns2:EnglishTitle" minOccurs="0"/>
                <xsd:element ref="ns3:DocumentDescription0" minOccurs="0"/>
                <xsd:element ref="ns2:ArabicTitle" minOccurs="0"/>
                <xsd:element ref="ns2:DocumentDescription" minOccurs="0"/>
                <xsd:element ref="ns2:Year" minOccurs="0"/>
                <xsd:element ref="ns1:PublishingStartDate" minOccurs="0"/>
                <xsd:element ref="ns2:MDPSLanguage" minOccurs="0"/>
                <xsd:element ref="ns1:PublishingRollupImage" minOccurs="0"/>
                <xsd:element ref="ns2:DocType" minOccurs="0"/>
                <xsd:element ref="ns2:Visible" minOccurs="0"/>
                <xsd:element ref="ns3:DocPeriodicity" minOccurs="0"/>
                <xsd:element ref="ns2:TaxCatchAllLabel" minOccurs="0"/>
                <xsd:element ref="ns2:TaxKeywordTaxHTField" minOccurs="0"/>
                <xsd:element ref="ns2:TaxCatchAl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6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RollupImage" ma:index="9" nillable="true" ma:displayName="Rollup Image" ma:description="Rollup Image is a site column created by the Publishing feature. It is used on the Page Content Type as the image for the page shown in content roll-ups such as the Content By Search web part." ma:internalName="PublishingRollupImag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657202-86a7-46c3-ba71-02bb0da5a392" elementFormDefault="qualified">
    <xsd:import namespace="http://schemas.microsoft.com/office/2006/documentManagement/types"/>
    <xsd:import namespace="http://schemas.microsoft.com/office/infopath/2007/PartnerControls"/>
    <xsd:element name="EnglishTitle" ma:index="1" nillable="true" ma:displayName="English Title" ma:internalName="EnglishTitle">
      <xsd:simpleType>
        <xsd:restriction base="dms:Note">
          <xsd:maxLength value="255"/>
        </xsd:restriction>
      </xsd:simpleType>
    </xsd:element>
    <xsd:element name="ArabicTitle" ma:index="3" nillable="true" ma:displayName="Arabic Title" ma:internalName="ArabicTitle">
      <xsd:simpleType>
        <xsd:restriction base="dms:Note">
          <xsd:maxLength value="255"/>
        </xsd:restriction>
      </xsd:simpleType>
    </xsd:element>
    <xsd:element name="DocumentDescription" ma:index="4" nillable="true" ma:displayName="Arabic Description" ma:internalName="DocumentDescription">
      <xsd:simpleType>
        <xsd:restriction base="dms:Note"/>
      </xsd:simpleType>
    </xsd:element>
    <xsd:element name="Year" ma:index="5" nillable="true" ma:displayName="Year" ma:decimals="0" ma:indexed="true" ma:internalName="Year" ma:percentage="FALSE">
      <xsd:simpleType>
        <xsd:restriction base="dms:Number">
          <xsd:minInclusive value="1900"/>
        </xsd:restriction>
      </xsd:simpleType>
    </xsd:element>
    <xsd:element name="MDPSLanguage" ma:index="7" nillable="true" ma:displayName="MDPSLanguage" ma:default="English" ma:format="Dropdown" ma:indexed="true" ma:internalName="MDPS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DocType" ma:index="10" nillable="true" ma:displayName="DocType" ma:default="Publication" ma:internalName="DocTyp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Report"/>
                    <xsd:enumeration value="Publication"/>
                    <xsd:enumeration value="Survey"/>
                    <xsd:enumeration value="Opinion Poll"/>
                  </xsd:restriction>
                </xsd:simpleType>
              </xsd:element>
            </xsd:sequence>
          </xsd:extension>
        </xsd:complexContent>
      </xsd:complexType>
    </xsd:element>
    <xsd:element name="Visible" ma:index="11" nillable="true" ma:displayName="Visible" ma:default="1" ma:internalName="Visible">
      <xsd:simpleType>
        <xsd:restriction base="dms:Boolean"/>
      </xsd:simpleType>
    </xsd:element>
    <xsd:element name="TaxCatchAllLabel" ma:index="13" nillable="true" ma:displayName="Taxonomy Catch All Column1" ma:hidden="true" ma:list="{9dedd1df-e982-47b0-9595-bb27d9cf4b78}" ma:internalName="TaxCatchAllLabel" ma:readOnly="true" ma:showField="CatchAllDataLabel" ma:web="b1657202-86a7-46c3-ba71-02bb0da5a3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20" nillable="true" ma:taxonomy="true" ma:internalName="TaxKeywordTaxHTField" ma:taxonomyFieldName="TaxKeyword" ma:displayName="Enterprise Keywords" ma:fieldId="{23f27201-bee3-471e-b2e7-b64fd8b7ca38}" ma:taxonomyMulti="true" ma:sspId="c5a07778-adc9-44ce-928f-174cf3ac77ad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hidden="true" ma:list="{9dedd1df-e982-47b0-9595-bb27d9cf4b78}" ma:internalName="TaxCatchAll" ma:showField="CatchAllData" ma:web="b1657202-86a7-46c3-ba71-02bb0da5a3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3524d6-f9d7-4b47-aadf-7b8f6888b7b0" elementFormDefault="qualified">
    <xsd:import namespace="http://schemas.microsoft.com/office/2006/documentManagement/types"/>
    <xsd:import namespace="http://schemas.microsoft.com/office/infopath/2007/PartnerControls"/>
    <xsd:element name="DocumentDescription0" ma:index="2" nillable="true" ma:displayName="DocumentDescription" ma:internalName="DocumentDescription0">
      <xsd:simpleType>
        <xsd:restriction base="dms:Note">
          <xsd:maxLength value="255"/>
        </xsd:restriction>
      </xsd:simpleType>
    </xsd:element>
    <xsd:element name="DocPeriodicity" ma:index="12" nillable="true" ma:displayName="DocPeriodicity" ma:default="Annual" ma:format="Dropdown" ma:internalName="DocPeriodicity">
      <xsd:simpleType>
        <xsd:union memberTypes="dms:Text">
          <xsd:simpleType>
            <xsd:restriction base="dms:Choice">
              <xsd:enumeration value="Annual"/>
              <xsd:enumeration value="Semi-Annual"/>
              <xsd:enumeration value="Quarterly"/>
              <xsd:enumeration value="Monthly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rabicTitle xmlns="b1657202-86a7-46c3-ba71-02bb0da5a392">التقديرات الربعية للناتج المحلي الإجمالي - الربع الأول 2023 
</ArabicTitle>
    <PublishingRollupImage xmlns="http://schemas.microsoft.com/sharepoint/v3" xsi:nil="true"/>
    <DocumentDescription xmlns="b1657202-86a7-46c3-ba71-02bb0da5a392">التقديرات الربعية للناتج المحلي الإجمالي - الربع الأول 2023 
</DocumentDescription>
    <Visible xmlns="b1657202-86a7-46c3-ba71-02bb0da5a392">true</Visible>
    <EnglishTitle xmlns="b1657202-86a7-46c3-ba71-02bb0da5a392">Quarterly Estimates of Gross Domestic product, Q1 - 2023</EnglishTitle>
    <Year xmlns="b1657202-86a7-46c3-ba71-02bb0da5a392">2023</Year>
    <DocumentDescription0 xmlns="423524d6-f9d7-4b47-aadf-7b8f6888b7b0">Quarterly Estimates of Gross Domestic product, Q1 - 2023</DocumentDescription0>
    <DocType xmlns="b1657202-86a7-46c3-ba71-02bb0da5a392">
      <Value>Publication</Value>
    </DocType>
    <PublishingStartDate xmlns="http://schemas.microsoft.com/sharepoint/v3">2023-10-22T21:00:00+00:00</PublishingStartDate>
    <TaxCatchAll xmlns="b1657202-86a7-46c3-ba71-02bb0da5a392"/>
    <MDPSLanguage xmlns="b1657202-86a7-46c3-ba71-02bb0da5a392">Both</MDPSLanguage>
    <TaxKeywordTaxHTField xmlns="b1657202-86a7-46c3-ba71-02bb0da5a392">
      <Terms xmlns="http://schemas.microsoft.com/office/infopath/2007/PartnerControls"/>
    </TaxKeywordTaxHTField>
    <DocPeriodicity xmlns="423524d6-f9d7-4b47-aadf-7b8f6888b7b0">Quarterly</DocPeriodicity>
  </documentManagement>
</p:properties>
</file>

<file path=customXml/itemProps1.xml><?xml version="1.0" encoding="utf-8"?>
<ds:datastoreItem xmlns:ds="http://schemas.openxmlformats.org/officeDocument/2006/customXml" ds:itemID="{DFE48675-3BE5-4DFC-842C-B179984201F8}"/>
</file>

<file path=customXml/itemProps2.xml><?xml version="1.0" encoding="utf-8"?>
<ds:datastoreItem xmlns:ds="http://schemas.openxmlformats.org/officeDocument/2006/customXml" ds:itemID="{5148B2A1-86EC-40EC-87C4-99CE3E4B011F}"/>
</file>

<file path=customXml/itemProps3.xml><?xml version="1.0" encoding="utf-8"?>
<ds:datastoreItem xmlns:ds="http://schemas.openxmlformats.org/officeDocument/2006/customXml" ds:itemID="{1F036463-F3D6-4D49-A8EF-C3CBA91D9D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Cov</vt:lpstr>
      <vt:lpstr>1</vt:lpstr>
      <vt:lpstr>Graph</vt:lpstr>
      <vt:lpstr>مؤشرات أخرى  Other</vt:lpstr>
      <vt:lpstr>'1'!Print_Area</vt:lpstr>
      <vt:lpstr>Cov!Print_Area</vt:lpstr>
      <vt:lpstr>'مؤشرات أخرى  Other'!Print_Area</vt:lpstr>
      <vt:lpstr>'مؤشرات أخرى  Other'!Print_Titles</vt:lpstr>
    </vt:vector>
  </TitlesOfParts>
  <Company>Planning and Statistics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Hanaa Alshammari</dc:creator>
  <cp:lastModifiedBy>Maryam Matahar Aljarmouzi</cp:lastModifiedBy>
  <cp:lastPrinted>2023-11-15T06:23:48Z</cp:lastPrinted>
  <dcterms:created xsi:type="dcterms:W3CDTF">2022-11-08T06:49:05Z</dcterms:created>
  <dcterms:modified xsi:type="dcterms:W3CDTF">2023-11-15T06:24:10Z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ContentTypeId">
    <vt:lpwstr>0x0101005B6F1207514BA84095F136A74049D6F500F1F1E948EAA66A42B0F3AAD71C9FA928</vt:lpwstr>
  </property>
</Properties>
</file>